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mkmiller/Downloads/"/>
    </mc:Choice>
  </mc:AlternateContent>
  <xr:revisionPtr revIDLastSave="0" documentId="8_{A43B8602-0055-034F-905B-2EC333B1616A}" xr6:coauthVersionLast="47" xr6:coauthVersionMax="47" xr10:uidLastSave="{00000000-0000-0000-0000-000000000000}"/>
  <bookViews>
    <workbookView xWindow="0" yWindow="0" windowWidth="38400" windowHeight="21600" xr2:uid="{EEB71467-0ACC-704D-AD3B-6C2E4174359B}"/>
  </bookViews>
  <sheets>
    <sheet name="Project 2025 Tax Increase" sheetId="4" r:id="rId1"/>
    <sheet name="Calculations" sheetId="2" r:id="rId2"/>
    <sheet name="nhgis0002_ds261_2022_state" sheetId="1" r:id="rId3"/>
    <sheet name="1. Tax Parameter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2" l="1"/>
  <c r="Q53" i="2"/>
  <c r="R53" i="2"/>
  <c r="C53" i="4"/>
  <c r="A53" i="4"/>
  <c r="B53" i="4"/>
  <c r="A52" i="4"/>
  <c r="B52" i="4"/>
  <c r="C52" i="4"/>
  <c r="A51" i="4"/>
  <c r="B51" i="4"/>
  <c r="C51" i="4"/>
  <c r="A50" i="4"/>
  <c r="B50" i="4"/>
  <c r="C50" i="4"/>
  <c r="A37" i="4"/>
  <c r="B37" i="4"/>
  <c r="C37" i="4"/>
  <c r="A38" i="4"/>
  <c r="B38" i="4"/>
  <c r="C38" i="4"/>
  <c r="A39" i="4"/>
  <c r="B39" i="4"/>
  <c r="C39" i="4"/>
  <c r="A40" i="4"/>
  <c r="B40" i="4"/>
  <c r="C40" i="4"/>
  <c r="A41" i="4"/>
  <c r="B41" i="4"/>
  <c r="C41" i="4"/>
  <c r="A42" i="4"/>
  <c r="B42" i="4"/>
  <c r="C42" i="4"/>
  <c r="A43" i="4"/>
  <c r="B43" i="4"/>
  <c r="C43" i="4"/>
  <c r="A44" i="4"/>
  <c r="B44" i="4"/>
  <c r="C44" i="4"/>
  <c r="A45" i="4"/>
  <c r="B45" i="4"/>
  <c r="C45" i="4"/>
  <c r="A46" i="4"/>
  <c r="B46" i="4"/>
  <c r="C46" i="4"/>
  <c r="A47" i="4"/>
  <c r="B47" i="4"/>
  <c r="C47" i="4"/>
  <c r="A48" i="4"/>
  <c r="B48" i="4"/>
  <c r="C48" i="4"/>
  <c r="A49" i="4"/>
  <c r="B49" i="4"/>
  <c r="C49"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A34" i="4"/>
  <c r="B34" i="4"/>
  <c r="C34" i="4"/>
  <c r="A35" i="4"/>
  <c r="B35" i="4"/>
  <c r="C35" i="4"/>
  <c r="A36" i="4"/>
  <c r="B36" i="4"/>
  <c r="C36" i="4"/>
  <c r="C2" i="4"/>
  <c r="B2" i="4"/>
  <c r="A2" i="4"/>
  <c r="C53" i="2"/>
  <c r="D53" i="2"/>
  <c r="E53" i="2"/>
  <c r="F53" i="2"/>
  <c r="G53" i="2"/>
  <c r="B3" i="2"/>
  <c r="B4" i="2"/>
  <c r="B5" i="2"/>
  <c r="B6" i="2"/>
  <c r="B7" i="2"/>
  <c r="B8" i="2"/>
  <c r="B9" i="2"/>
  <c r="B10" i="2"/>
  <c r="B11" i="2"/>
  <c r="B12" i="2"/>
  <c r="D12" i="2"/>
  <c r="P12" i="2"/>
  <c r="Q12" i="2"/>
  <c r="B13" i="2"/>
  <c r="B14" i="2"/>
  <c r="B15" i="2"/>
  <c r="B16" i="2"/>
  <c r="B17" i="2"/>
  <c r="B18" i="2"/>
  <c r="B19" i="2"/>
  <c r="B20" i="2"/>
  <c r="B21" i="2"/>
  <c r="B22" i="2"/>
  <c r="B23" i="2"/>
  <c r="B24" i="2"/>
  <c r="B25" i="2"/>
  <c r="B26" i="2"/>
  <c r="B27" i="2"/>
  <c r="B28" i="2"/>
  <c r="D28" i="2"/>
  <c r="H28" i="2"/>
  <c r="K28" i="2"/>
  <c r="B29" i="2"/>
  <c r="B30" i="2"/>
  <c r="B31" i="2"/>
  <c r="B32" i="2"/>
  <c r="B33" i="2"/>
  <c r="D33" i="2"/>
  <c r="P33" i="2"/>
  <c r="Q33" i="2"/>
  <c r="B34" i="2"/>
  <c r="B35" i="2"/>
  <c r="B36" i="2"/>
  <c r="B37" i="2"/>
  <c r="B38" i="2"/>
  <c r="B39" i="2"/>
  <c r="B40" i="2"/>
  <c r="B41" i="2"/>
  <c r="B42" i="2"/>
  <c r="B43" i="2"/>
  <c r="D43" i="2"/>
  <c r="B44" i="2"/>
  <c r="D44" i="2"/>
  <c r="P44" i="2"/>
  <c r="Q44" i="2"/>
  <c r="B45" i="2"/>
  <c r="B46" i="2"/>
  <c r="B47" i="2"/>
  <c r="B48" i="2"/>
  <c r="B49" i="2"/>
  <c r="B50" i="2"/>
  <c r="B51" i="2"/>
  <c r="B52" i="2"/>
  <c r="B2" i="2"/>
  <c r="E11" i="2"/>
  <c r="F11" i="2"/>
  <c r="G11" i="2"/>
  <c r="E12" i="2"/>
  <c r="F12" i="2"/>
  <c r="G12" i="2"/>
  <c r="E13" i="2"/>
  <c r="F13" i="2"/>
  <c r="G13" i="2"/>
  <c r="E14" i="2"/>
  <c r="F14" i="2"/>
  <c r="G14" i="2"/>
  <c r="E15" i="2"/>
  <c r="F15" i="2"/>
  <c r="G15" i="2"/>
  <c r="E16" i="2"/>
  <c r="F16" i="2"/>
  <c r="G16" i="2"/>
  <c r="E17" i="2"/>
  <c r="F17" i="2"/>
  <c r="G17" i="2"/>
  <c r="E18" i="2"/>
  <c r="F18" i="2"/>
  <c r="G18" i="2"/>
  <c r="E19" i="2"/>
  <c r="F19" i="2"/>
  <c r="G19" i="2"/>
  <c r="E20" i="2"/>
  <c r="F20" i="2"/>
  <c r="G20" i="2"/>
  <c r="E21" i="2"/>
  <c r="F21" i="2"/>
  <c r="G21" i="2"/>
  <c r="E22" i="2"/>
  <c r="F22" i="2"/>
  <c r="G22" i="2"/>
  <c r="E23" i="2"/>
  <c r="F23" i="2"/>
  <c r="G23" i="2"/>
  <c r="E24" i="2"/>
  <c r="F24" i="2"/>
  <c r="G24" i="2"/>
  <c r="E25" i="2"/>
  <c r="F25" i="2"/>
  <c r="G25" i="2"/>
  <c r="E26" i="2"/>
  <c r="F26" i="2"/>
  <c r="G26" i="2"/>
  <c r="E27" i="2"/>
  <c r="F27" i="2"/>
  <c r="G27" i="2"/>
  <c r="E28" i="2"/>
  <c r="F28" i="2"/>
  <c r="G28" i="2"/>
  <c r="E29" i="2"/>
  <c r="F29" i="2"/>
  <c r="G29" i="2"/>
  <c r="E30" i="2"/>
  <c r="F30" i="2"/>
  <c r="G30" i="2"/>
  <c r="E31" i="2"/>
  <c r="F31" i="2"/>
  <c r="G31" i="2"/>
  <c r="E32" i="2"/>
  <c r="F32" i="2"/>
  <c r="G32" i="2"/>
  <c r="E33" i="2"/>
  <c r="F33" i="2"/>
  <c r="G33" i="2"/>
  <c r="E34" i="2"/>
  <c r="F34" i="2"/>
  <c r="G34" i="2"/>
  <c r="E35" i="2"/>
  <c r="F35" i="2"/>
  <c r="G35" i="2"/>
  <c r="E36" i="2"/>
  <c r="F36" i="2"/>
  <c r="G36" i="2"/>
  <c r="E37" i="2"/>
  <c r="F37" i="2"/>
  <c r="G37" i="2"/>
  <c r="E38" i="2"/>
  <c r="F38" i="2"/>
  <c r="G38" i="2"/>
  <c r="E39" i="2"/>
  <c r="F39" i="2"/>
  <c r="G39" i="2"/>
  <c r="E40" i="2"/>
  <c r="F40" i="2"/>
  <c r="G40" i="2"/>
  <c r="E41" i="2"/>
  <c r="F41" i="2"/>
  <c r="G41" i="2"/>
  <c r="E42" i="2"/>
  <c r="F42" i="2"/>
  <c r="G42" i="2"/>
  <c r="E43" i="2"/>
  <c r="F43" i="2"/>
  <c r="G43" i="2"/>
  <c r="E44" i="2"/>
  <c r="F44" i="2"/>
  <c r="G44" i="2"/>
  <c r="E45" i="2"/>
  <c r="F45" i="2"/>
  <c r="G45" i="2"/>
  <c r="E46" i="2"/>
  <c r="F46" i="2"/>
  <c r="G46" i="2"/>
  <c r="E47" i="2"/>
  <c r="F47" i="2"/>
  <c r="G47" i="2"/>
  <c r="E48" i="2"/>
  <c r="F48" i="2"/>
  <c r="G48" i="2"/>
  <c r="E49" i="2"/>
  <c r="F49" i="2"/>
  <c r="G49" i="2"/>
  <c r="E50" i="2"/>
  <c r="F50" i="2"/>
  <c r="G50" i="2"/>
  <c r="E51" i="2"/>
  <c r="F51" i="2"/>
  <c r="G51" i="2"/>
  <c r="E52" i="2"/>
  <c r="F52" i="2"/>
  <c r="G52" i="2"/>
  <c r="E3" i="2"/>
  <c r="F3" i="2"/>
  <c r="G3" i="2"/>
  <c r="E4" i="2"/>
  <c r="F4" i="2"/>
  <c r="G4" i="2"/>
  <c r="E5" i="2"/>
  <c r="F5" i="2"/>
  <c r="G5" i="2"/>
  <c r="E6" i="2"/>
  <c r="F6" i="2"/>
  <c r="G6" i="2"/>
  <c r="E7" i="2"/>
  <c r="F7" i="2"/>
  <c r="G7" i="2"/>
  <c r="E8" i="2"/>
  <c r="F8" i="2"/>
  <c r="G8" i="2"/>
  <c r="E9" i="2"/>
  <c r="F9" i="2"/>
  <c r="G9" i="2"/>
  <c r="E10" i="2"/>
  <c r="F10" i="2"/>
  <c r="G10" i="2"/>
  <c r="G2" i="2"/>
  <c r="F2" i="2"/>
  <c r="E2" i="2"/>
  <c r="D17" i="2"/>
  <c r="P17" i="2"/>
  <c r="Q17" i="2"/>
  <c r="D27" i="2"/>
  <c r="J27" i="2"/>
  <c r="M27" i="2"/>
  <c r="D49" i="2"/>
  <c r="C3" i="2"/>
  <c r="D3" i="2"/>
  <c r="J3" i="2"/>
  <c r="M3" i="2"/>
  <c r="C4" i="2"/>
  <c r="C5" i="2"/>
  <c r="C6" i="2"/>
  <c r="C7" i="2"/>
  <c r="C8" i="2"/>
  <c r="C9" i="2"/>
  <c r="C10" i="2"/>
  <c r="C11" i="2"/>
  <c r="D11" i="2"/>
  <c r="P11" i="2"/>
  <c r="Q11" i="2"/>
  <c r="C12" i="2"/>
  <c r="C13" i="2"/>
  <c r="C14" i="2"/>
  <c r="C15" i="2"/>
  <c r="C16" i="2"/>
  <c r="C17" i="2"/>
  <c r="C18" i="2"/>
  <c r="C19" i="2"/>
  <c r="D19" i="2"/>
  <c r="C20" i="2"/>
  <c r="C21" i="2"/>
  <c r="C22" i="2"/>
  <c r="C23" i="2"/>
  <c r="C24" i="2"/>
  <c r="C25" i="2"/>
  <c r="C26" i="2"/>
  <c r="C27" i="2"/>
  <c r="C28" i="2"/>
  <c r="C29" i="2"/>
  <c r="C30" i="2"/>
  <c r="C31" i="2"/>
  <c r="C32" i="2"/>
  <c r="C33" i="2"/>
  <c r="C34" i="2"/>
  <c r="C35" i="2"/>
  <c r="D35" i="2"/>
  <c r="C36" i="2"/>
  <c r="D36" i="2"/>
  <c r="C37" i="2"/>
  <c r="C38" i="2"/>
  <c r="C39" i="2"/>
  <c r="C40" i="2"/>
  <c r="C41" i="2"/>
  <c r="C42" i="2"/>
  <c r="C43" i="2"/>
  <c r="C44" i="2"/>
  <c r="C45" i="2"/>
  <c r="C46" i="2"/>
  <c r="C47" i="2"/>
  <c r="C48" i="2"/>
  <c r="C49" i="2"/>
  <c r="C50" i="2"/>
  <c r="C51" i="2"/>
  <c r="D51" i="2"/>
  <c r="C52" i="2"/>
  <c r="D52" i="2"/>
  <c r="C2" i="2"/>
  <c r="D2" i="2"/>
  <c r="A50" i="2"/>
  <c r="A51" i="2"/>
  <c r="A52" i="2"/>
  <c r="A49" i="2"/>
  <c r="A39" i="2"/>
  <c r="A40" i="2"/>
  <c r="A41" i="2"/>
  <c r="A42" i="2"/>
  <c r="A43" i="2"/>
  <c r="A44" i="2"/>
  <c r="A45" i="2"/>
  <c r="A46" i="2"/>
  <c r="A47" i="2"/>
  <c r="A48" i="2"/>
  <c r="A30" i="2"/>
  <c r="A31" i="2"/>
  <c r="A32" i="2"/>
  <c r="A33" i="2"/>
  <c r="A34" i="2"/>
  <c r="A35" i="2"/>
  <c r="A36" i="2"/>
  <c r="A37" i="2"/>
  <c r="A38" i="2"/>
  <c r="A3" i="2"/>
  <c r="A4" i="2"/>
  <c r="A5" i="2"/>
  <c r="A6" i="2"/>
  <c r="A7" i="2"/>
  <c r="A8" i="2"/>
  <c r="A9" i="2"/>
  <c r="A10" i="2"/>
  <c r="A11" i="2"/>
  <c r="A12" i="2"/>
  <c r="A13" i="2"/>
  <c r="A14" i="2"/>
  <c r="A15" i="2"/>
  <c r="A16" i="2"/>
  <c r="A17" i="2"/>
  <c r="A18" i="2"/>
  <c r="A19" i="2"/>
  <c r="A20" i="2"/>
  <c r="A21" i="2"/>
  <c r="A22" i="2"/>
  <c r="A23" i="2"/>
  <c r="A24" i="2"/>
  <c r="A25" i="2"/>
  <c r="A26" i="2"/>
  <c r="A27" i="2"/>
  <c r="A28" i="2"/>
  <c r="A29" i="2"/>
  <c r="A2" i="2"/>
  <c r="P43" i="2"/>
  <c r="Q43" i="2"/>
  <c r="H43" i="2"/>
  <c r="K43" i="2"/>
  <c r="I43" i="2"/>
  <c r="L43" i="2"/>
  <c r="D4" i="2"/>
  <c r="J4" i="2"/>
  <c r="M4" i="2"/>
  <c r="D20" i="2"/>
  <c r="D50" i="2"/>
  <c r="P50" i="2"/>
  <c r="Q50" i="2"/>
  <c r="D42" i="2"/>
  <c r="P42" i="2"/>
  <c r="Q42" i="2"/>
  <c r="D34" i="2"/>
  <c r="P34" i="2"/>
  <c r="Q34" i="2"/>
  <c r="D26" i="2"/>
  <c r="P26" i="2"/>
  <c r="Q26" i="2"/>
  <c r="D18" i="2"/>
  <c r="P18" i="2"/>
  <c r="Q18" i="2"/>
  <c r="D10" i="2"/>
  <c r="P10" i="2"/>
  <c r="Q10" i="2"/>
  <c r="D41" i="2"/>
  <c r="P41" i="2"/>
  <c r="Q41" i="2"/>
  <c r="D9" i="2"/>
  <c r="P9" i="2"/>
  <c r="Q9" i="2"/>
  <c r="J11" i="2"/>
  <c r="M11" i="2"/>
  <c r="D48" i="2"/>
  <c r="J48" i="2"/>
  <c r="M48" i="2"/>
  <c r="D40" i="2"/>
  <c r="H40" i="2"/>
  <c r="K40" i="2"/>
  <c r="D32" i="2"/>
  <c r="H32" i="2"/>
  <c r="D24" i="2"/>
  <c r="D16" i="2"/>
  <c r="H16" i="2"/>
  <c r="K16" i="2"/>
  <c r="D8" i="2"/>
  <c r="J8" i="2"/>
  <c r="M8" i="2"/>
  <c r="D25" i="2"/>
  <c r="P25" i="2"/>
  <c r="Q25" i="2"/>
  <c r="H53" i="2"/>
  <c r="K53" i="2"/>
  <c r="I53" i="2"/>
  <c r="L53" i="2"/>
  <c r="J53" i="2"/>
  <c r="M53" i="2"/>
  <c r="H41" i="2"/>
  <c r="K41" i="2"/>
  <c r="H2" i="2"/>
  <c r="I2" i="2"/>
  <c r="L2" i="2"/>
  <c r="J2" i="2"/>
  <c r="M2" i="2"/>
  <c r="P2" i="2"/>
  <c r="Q2" i="2"/>
  <c r="P52" i="2"/>
  <c r="Q52" i="2"/>
  <c r="H52" i="2"/>
  <c r="K52" i="2"/>
  <c r="P36" i="2"/>
  <c r="Q36" i="2"/>
  <c r="H36" i="2"/>
  <c r="K36" i="2"/>
  <c r="H20" i="2"/>
  <c r="K20" i="2"/>
  <c r="P20" i="2"/>
  <c r="Q20" i="2"/>
  <c r="P4" i="2"/>
  <c r="Q4" i="2"/>
  <c r="P51" i="2"/>
  <c r="Q51" i="2"/>
  <c r="H51" i="2"/>
  <c r="K51" i="2"/>
  <c r="J51" i="2"/>
  <c r="M51" i="2"/>
  <c r="P35" i="2"/>
  <c r="Q35" i="2"/>
  <c r="H35" i="2"/>
  <c r="K35" i="2"/>
  <c r="I35" i="2"/>
  <c r="L35" i="2"/>
  <c r="P19" i="2"/>
  <c r="Q19" i="2"/>
  <c r="H19" i="2"/>
  <c r="K19" i="2"/>
  <c r="J50" i="2"/>
  <c r="M50" i="2"/>
  <c r="J24" i="2"/>
  <c r="M24" i="2"/>
  <c r="H50" i="2"/>
  <c r="H44" i="2"/>
  <c r="K44" i="2"/>
  <c r="H13" i="2"/>
  <c r="I13" i="2"/>
  <c r="L13" i="2"/>
  <c r="D47" i="2"/>
  <c r="P47" i="2"/>
  <c r="Q47" i="2"/>
  <c r="D39" i="2"/>
  <c r="P39" i="2"/>
  <c r="Q39" i="2"/>
  <c r="D31" i="2"/>
  <c r="P31" i="2"/>
  <c r="Q31" i="2"/>
  <c r="D23" i="2"/>
  <c r="P23" i="2"/>
  <c r="Q23" i="2"/>
  <c r="D15" i="2"/>
  <c r="P15" i="2"/>
  <c r="Q15" i="2"/>
  <c r="D7" i="2"/>
  <c r="P7" i="2"/>
  <c r="Q7" i="2"/>
  <c r="D30" i="2"/>
  <c r="D6" i="2"/>
  <c r="J6" i="2"/>
  <c r="M6" i="2"/>
  <c r="D5" i="2"/>
  <c r="J5" i="2"/>
  <c r="M5" i="2"/>
  <c r="J28" i="2"/>
  <c r="M28" i="2"/>
  <c r="H27" i="2"/>
  <c r="K27" i="2"/>
  <c r="H12" i="2"/>
  <c r="K12" i="2"/>
  <c r="D38" i="2"/>
  <c r="D14" i="2"/>
  <c r="D45" i="2"/>
  <c r="P45" i="2"/>
  <c r="Q45" i="2"/>
  <c r="D29" i="2"/>
  <c r="D21" i="2"/>
  <c r="J21" i="2"/>
  <c r="M21" i="2"/>
  <c r="H24" i="2"/>
  <c r="K24" i="2"/>
  <c r="J12" i="2"/>
  <c r="M12" i="2"/>
  <c r="P27" i="2"/>
  <c r="Q27" i="2"/>
  <c r="J36" i="2"/>
  <c r="M36" i="2"/>
  <c r="P28" i="2"/>
  <c r="Q28" i="2"/>
  <c r="D46" i="2"/>
  <c r="H46" i="2"/>
  <c r="I46" i="2"/>
  <c r="L46" i="2"/>
  <c r="D22" i="2"/>
  <c r="H3" i="2"/>
  <c r="I3" i="2"/>
  <c r="L3" i="2"/>
  <c r="D37" i="2"/>
  <c r="J37" i="2"/>
  <c r="M37" i="2"/>
  <c r="D13" i="2"/>
  <c r="P13" i="2"/>
  <c r="Q13" i="2"/>
  <c r="J43" i="2"/>
  <c r="M43" i="2"/>
  <c r="N43" i="2"/>
  <c r="O43" i="2"/>
  <c r="R43" i="2"/>
  <c r="J20" i="2"/>
  <c r="M20" i="2"/>
  <c r="P24" i="2"/>
  <c r="Q24" i="2"/>
  <c r="K32" i="2"/>
  <c r="I32" i="2"/>
  <c r="L32" i="2"/>
  <c r="P49" i="2"/>
  <c r="Q49" i="2"/>
  <c r="H49" i="2"/>
  <c r="K49" i="2"/>
  <c r="P32" i="2"/>
  <c r="Q32" i="2"/>
  <c r="J32" i="2"/>
  <c r="M32" i="2"/>
  <c r="P16" i="2"/>
  <c r="Q16" i="2"/>
  <c r="J16" i="2"/>
  <c r="M16" i="2"/>
  <c r="H8" i="2"/>
  <c r="K8" i="2"/>
  <c r="J29" i="2"/>
  <c r="M29" i="2"/>
  <c r="P29" i="2"/>
  <c r="Q29" i="2"/>
  <c r="H5" i="2"/>
  <c r="P5" i="2"/>
  <c r="Q5" i="2"/>
  <c r="H9" i="2"/>
  <c r="I9" i="2"/>
  <c r="L9" i="2"/>
  <c r="J9" i="2"/>
  <c r="M9" i="2"/>
  <c r="H33" i="2"/>
  <c r="K33" i="2"/>
  <c r="I17" i="2"/>
  <c r="L17" i="2"/>
  <c r="J13" i="2"/>
  <c r="M13" i="2"/>
  <c r="H47" i="2"/>
  <c r="I47" i="2"/>
  <c r="L47" i="2"/>
  <c r="H37" i="2"/>
  <c r="K37" i="2"/>
  <c r="H17" i="2"/>
  <c r="K17" i="2"/>
  <c r="H29" i="2"/>
  <c r="K29" i="2"/>
  <c r="J47" i="2"/>
  <c r="M47" i="2"/>
  <c r="J42" i="2"/>
  <c r="M42" i="2"/>
  <c r="H39" i="2"/>
  <c r="K39" i="2"/>
  <c r="J35" i="2"/>
  <c r="M35" i="2"/>
  <c r="H26" i="2"/>
  <c r="I26" i="2"/>
  <c r="L26" i="2"/>
  <c r="J19" i="2"/>
  <c r="M19" i="2"/>
  <c r="H18" i="2"/>
  <c r="I18" i="2"/>
  <c r="L18" i="2"/>
  <c r="H15" i="2"/>
  <c r="I15" i="2"/>
  <c r="L15" i="2"/>
  <c r="H11" i="2"/>
  <c r="K11" i="2"/>
  <c r="J10" i="2"/>
  <c r="M10" i="2"/>
  <c r="J44" i="2"/>
  <c r="M44" i="2"/>
  <c r="J41" i="2"/>
  <c r="M41" i="2"/>
  <c r="J33" i="2"/>
  <c r="M33" i="2"/>
  <c r="J25" i="2"/>
  <c r="M25" i="2"/>
  <c r="J17" i="2"/>
  <c r="M17" i="2"/>
  <c r="P3" i="2"/>
  <c r="Q3" i="2"/>
  <c r="J49" i="2"/>
  <c r="M49" i="2"/>
  <c r="H10" i="2"/>
  <c r="I10" i="2"/>
  <c r="L10" i="2"/>
  <c r="J52" i="2"/>
  <c r="M52" i="2"/>
  <c r="J26" i="2"/>
  <c r="M26" i="2"/>
  <c r="J23" i="2"/>
  <c r="M23" i="2"/>
  <c r="J18" i="2"/>
  <c r="M18" i="2"/>
  <c r="J15" i="2"/>
  <c r="M15" i="2"/>
  <c r="K18" i="2"/>
  <c r="I50" i="2"/>
  <c r="L50" i="2"/>
  <c r="K50" i="2"/>
  <c r="I29" i="2"/>
  <c r="L29" i="2"/>
  <c r="N28" i="2"/>
  <c r="O28" i="2"/>
  <c r="I52" i="2"/>
  <c r="L52" i="2"/>
  <c r="I44" i="2"/>
  <c r="L44" i="2"/>
  <c r="I28" i="2"/>
  <c r="L28" i="2"/>
  <c r="I20" i="2"/>
  <c r="L20" i="2"/>
  <c r="I12" i="2"/>
  <c r="L12" i="2"/>
  <c r="I49" i="2"/>
  <c r="L49" i="2"/>
  <c r="N49" i="2"/>
  <c r="O49" i="2"/>
  <c r="I41" i="2"/>
  <c r="L41" i="2"/>
  <c r="K9" i="2"/>
  <c r="K10" i="2"/>
  <c r="I5" i="2"/>
  <c r="L5" i="2"/>
  <c r="K5" i="2"/>
  <c r="K3" i="2"/>
  <c r="N3" i="2"/>
  <c r="O3" i="2"/>
  <c r="N50" i="2"/>
  <c r="O50" i="2"/>
  <c r="R50" i="2"/>
  <c r="I34" i="2"/>
  <c r="L34" i="2"/>
  <c r="J34" i="2"/>
  <c r="M34" i="2"/>
  <c r="P37" i="2"/>
  <c r="Q37" i="2"/>
  <c r="J40" i="2"/>
  <c r="M40" i="2"/>
  <c r="H4" i="2"/>
  <c r="K4" i="2"/>
  <c r="N12" i="2"/>
  <c r="O12" i="2"/>
  <c r="R12" i="2"/>
  <c r="P40" i="2"/>
  <c r="Q40" i="2"/>
  <c r="I27" i="2"/>
  <c r="L27" i="2"/>
  <c r="N27" i="2"/>
  <c r="O27" i="2"/>
  <c r="R27" i="2"/>
  <c r="I39" i="2"/>
  <c r="L39" i="2"/>
  <c r="I40" i="2"/>
  <c r="L40" i="2"/>
  <c r="H48" i="2"/>
  <c r="H31" i="2"/>
  <c r="I31" i="2"/>
  <c r="L31" i="2"/>
  <c r="J46" i="2"/>
  <c r="M46" i="2"/>
  <c r="P46" i="2"/>
  <c r="Q46" i="2"/>
  <c r="P8" i="2"/>
  <c r="Q8" i="2"/>
  <c r="P48" i="2"/>
  <c r="Q48" i="2"/>
  <c r="H42" i="2"/>
  <c r="J31" i="2"/>
  <c r="M31" i="2"/>
  <c r="J39" i="2"/>
  <c r="M39" i="2"/>
  <c r="K47" i="2"/>
  <c r="N47" i="2"/>
  <c r="O47" i="2"/>
  <c r="R47" i="2"/>
  <c r="I8" i="2"/>
  <c r="L8" i="2"/>
  <c r="N8" i="2"/>
  <c r="O8" i="2"/>
  <c r="R8" i="2"/>
  <c r="N44" i="2"/>
  <c r="O44" i="2"/>
  <c r="R44" i="2"/>
  <c r="H34" i="2"/>
  <c r="K34" i="2"/>
  <c r="P21" i="2"/>
  <c r="Q21" i="2"/>
  <c r="I24" i="2"/>
  <c r="L24" i="2"/>
  <c r="N24" i="2"/>
  <c r="O24" i="2"/>
  <c r="R24" i="2"/>
  <c r="I16" i="2"/>
  <c r="L16" i="2"/>
  <c r="N16" i="2"/>
  <c r="O16" i="2"/>
  <c r="R16" i="2"/>
  <c r="K2" i="2"/>
  <c r="N2" i="2"/>
  <c r="O2" i="2"/>
  <c r="R2" i="2"/>
  <c r="N52" i="2"/>
  <c r="O52" i="2"/>
  <c r="R52" i="2"/>
  <c r="H25" i="2"/>
  <c r="K25" i="2"/>
  <c r="N53" i="2"/>
  <c r="O53" i="2"/>
  <c r="P14" i="2"/>
  <c r="Q14" i="2"/>
  <c r="H14" i="2"/>
  <c r="J14" i="2"/>
  <c r="M14" i="2"/>
  <c r="P30" i="2"/>
  <c r="Q30" i="2"/>
  <c r="J30" i="2"/>
  <c r="M30" i="2"/>
  <c r="H30" i="2"/>
  <c r="I4" i="2"/>
  <c r="L4" i="2"/>
  <c r="N4" i="2"/>
  <c r="O4" i="2"/>
  <c r="R4" i="2"/>
  <c r="R28" i="2"/>
  <c r="N35" i="2"/>
  <c r="O35" i="2"/>
  <c r="R35" i="2"/>
  <c r="H45" i="2"/>
  <c r="K45" i="2"/>
  <c r="J38" i="2"/>
  <c r="M38" i="2"/>
  <c r="P38" i="2"/>
  <c r="Q38" i="2"/>
  <c r="H38" i="2"/>
  <c r="N20" i="2"/>
  <c r="O20" i="2"/>
  <c r="R20" i="2"/>
  <c r="K13" i="2"/>
  <c r="N13" i="2"/>
  <c r="O13" i="2"/>
  <c r="R13" i="2"/>
  <c r="H21" i="2"/>
  <c r="K21" i="2"/>
  <c r="N9" i="2"/>
  <c r="O9" i="2"/>
  <c r="R9" i="2"/>
  <c r="N5" i="2"/>
  <c r="O5" i="2"/>
  <c r="R5" i="2"/>
  <c r="I45" i="2"/>
  <c r="L45" i="2"/>
  <c r="I33" i="2"/>
  <c r="L33" i="2"/>
  <c r="N33" i="2"/>
  <c r="O33" i="2"/>
  <c r="R33" i="2"/>
  <c r="P22" i="2"/>
  <c r="Q22" i="2"/>
  <c r="H22" i="2"/>
  <c r="J22" i="2"/>
  <c r="M22" i="2"/>
  <c r="K26" i="2"/>
  <c r="N26" i="2"/>
  <c r="O26" i="2"/>
  <c r="R26" i="2"/>
  <c r="P6" i="2"/>
  <c r="Q6" i="2"/>
  <c r="H6" i="2"/>
  <c r="K6" i="2"/>
  <c r="J7" i="2"/>
  <c r="M7" i="2"/>
  <c r="J45" i="2"/>
  <c r="M45" i="2"/>
  <c r="N10" i="2"/>
  <c r="O10" i="2"/>
  <c r="R10" i="2"/>
  <c r="N41" i="2"/>
  <c r="O41" i="2"/>
  <c r="R41" i="2"/>
  <c r="I36" i="2"/>
  <c r="L36" i="2"/>
  <c r="N36" i="2"/>
  <c r="O36" i="2"/>
  <c r="R36" i="2"/>
  <c r="H23" i="2"/>
  <c r="H7" i="2"/>
  <c r="K7" i="2"/>
  <c r="I19" i="2"/>
  <c r="L19" i="2"/>
  <c r="N19" i="2"/>
  <c r="O19" i="2"/>
  <c r="R19" i="2"/>
  <c r="I51" i="2"/>
  <c r="L51" i="2"/>
  <c r="N51" i="2"/>
  <c r="O51" i="2"/>
  <c r="R51" i="2"/>
  <c r="I37" i="2"/>
  <c r="L37" i="2"/>
  <c r="N37" i="2"/>
  <c r="O37" i="2"/>
  <c r="K15" i="2"/>
  <c r="N15" i="2"/>
  <c r="O15" i="2"/>
  <c r="R15" i="2"/>
  <c r="N17" i="2"/>
  <c r="O17" i="2"/>
  <c r="R17" i="2"/>
  <c r="K48" i="2"/>
  <c r="I48" i="2"/>
  <c r="L48" i="2"/>
  <c r="R49" i="2"/>
  <c r="N34" i="2"/>
  <c r="O34" i="2"/>
  <c r="R34" i="2"/>
  <c r="K46" i="2"/>
  <c r="N29" i="2"/>
  <c r="O29" i="2"/>
  <c r="R29" i="2"/>
  <c r="R3" i="2"/>
  <c r="I11" i="2"/>
  <c r="L11" i="2"/>
  <c r="N11" i="2"/>
  <c r="O11" i="2"/>
  <c r="R11" i="2"/>
  <c r="N32" i="2"/>
  <c r="O32" i="2"/>
  <c r="R32" i="2"/>
  <c r="N39" i="2"/>
  <c r="O39" i="2"/>
  <c r="R39" i="2"/>
  <c r="N18" i="2"/>
  <c r="O18" i="2"/>
  <c r="R18" i="2"/>
  <c r="I25" i="2"/>
  <c r="L25" i="2"/>
  <c r="N25" i="2"/>
  <c r="O25" i="2"/>
  <c r="R25" i="2"/>
  <c r="N46" i="2"/>
  <c r="O46" i="2"/>
  <c r="R46" i="2"/>
  <c r="I7" i="2"/>
  <c r="L7" i="2"/>
  <c r="N7" i="2"/>
  <c r="O7" i="2"/>
  <c r="R7" i="2"/>
  <c r="N40" i="2"/>
  <c r="O40" i="2"/>
  <c r="R40" i="2"/>
  <c r="K31" i="2"/>
  <c r="N31" i="2"/>
  <c r="O31" i="2"/>
  <c r="R31" i="2"/>
  <c r="N45" i="2"/>
  <c r="O45" i="2"/>
  <c r="R45" i="2"/>
  <c r="I42" i="2"/>
  <c r="L42" i="2"/>
  <c r="K42" i="2"/>
  <c r="N42" i="2"/>
  <c r="O42" i="2"/>
  <c r="R42" i="2"/>
  <c r="R37" i="2"/>
  <c r="I30" i="2"/>
  <c r="L30" i="2"/>
  <c r="K30" i="2"/>
  <c r="N30" i="2"/>
  <c r="O30" i="2"/>
  <c r="R30" i="2"/>
  <c r="I23" i="2"/>
  <c r="L23" i="2"/>
  <c r="K23" i="2"/>
  <c r="N23" i="2"/>
  <c r="O23" i="2"/>
  <c r="R23" i="2"/>
  <c r="I38" i="2"/>
  <c r="L38" i="2"/>
  <c r="K38" i="2"/>
  <c r="I14" i="2"/>
  <c r="L14" i="2"/>
  <c r="K14" i="2"/>
  <c r="I22" i="2"/>
  <c r="L22" i="2"/>
  <c r="K22" i="2"/>
  <c r="N22" i="2"/>
  <c r="O22" i="2"/>
  <c r="R22" i="2"/>
  <c r="I6" i="2"/>
  <c r="L6" i="2"/>
  <c r="N6" i="2"/>
  <c r="O6" i="2"/>
  <c r="R6" i="2"/>
  <c r="I21" i="2"/>
  <c r="L21" i="2"/>
  <c r="N21" i="2"/>
  <c r="O21" i="2"/>
  <c r="R21" i="2"/>
  <c r="N48" i="2"/>
  <c r="O48" i="2"/>
  <c r="R48" i="2"/>
  <c r="N38" i="2"/>
  <c r="O38" i="2"/>
  <c r="R38" i="2"/>
  <c r="N14" i="2"/>
  <c r="O14" i="2"/>
  <c r="R14" i="2"/>
</calcChain>
</file>

<file path=xl/sharedStrings.xml><?xml version="1.0" encoding="utf-8"?>
<sst xmlns="http://schemas.openxmlformats.org/spreadsheetml/2006/main" count="527" uniqueCount="363">
  <si>
    <t>GISJOIN</t>
  </si>
  <si>
    <t>YEAR</t>
  </si>
  <si>
    <t>STUSAB</t>
  </si>
  <si>
    <t>REGIONA</t>
  </si>
  <si>
    <t>DIVISIONA</t>
  </si>
  <si>
    <t>STATE</t>
  </si>
  <si>
    <t>STATEA</t>
  </si>
  <si>
    <t>COUNTYA</t>
  </si>
  <si>
    <t>COUSUBA</t>
  </si>
  <si>
    <t>PLACEA</t>
  </si>
  <si>
    <t>AIANHHA</t>
  </si>
  <si>
    <t>ANRCA</t>
  </si>
  <si>
    <t>CBSAA</t>
  </si>
  <si>
    <t>CSAA</t>
  </si>
  <si>
    <t>METDIVA</t>
  </si>
  <si>
    <t>NECTAA</t>
  </si>
  <si>
    <t>CNECTAA</t>
  </si>
  <si>
    <t>NECTADIVA</t>
  </si>
  <si>
    <t>UAA</t>
  </si>
  <si>
    <t>CDCURRA</t>
  </si>
  <si>
    <t>SDELMA</t>
  </si>
  <si>
    <t>SDSECA</t>
  </si>
  <si>
    <t>SDUNIA</t>
  </si>
  <si>
    <t>PCI</t>
  </si>
  <si>
    <t>PUMAA</t>
  </si>
  <si>
    <t>GEO_ID</t>
  </si>
  <si>
    <t>TL_GEO_ID</t>
  </si>
  <si>
    <t>NAME_E</t>
  </si>
  <si>
    <t>AP2ZE001</t>
  </si>
  <si>
    <t>AP2ZE002</t>
  </si>
  <si>
    <t>AP2ZE003</t>
  </si>
  <si>
    <t>AP2ZE004</t>
  </si>
  <si>
    <t>AP2ZE005</t>
  </si>
  <si>
    <t>AP2ZE006</t>
  </si>
  <si>
    <t>AP2ZE007</t>
  </si>
  <si>
    <t>AP2ZE008</t>
  </si>
  <si>
    <t>AP4XE001</t>
  </si>
  <si>
    <t>AP4XE002</t>
  </si>
  <si>
    <t>AP4XE003</t>
  </si>
  <si>
    <t>NAME_M</t>
  </si>
  <si>
    <t>AP2ZM001</t>
  </si>
  <si>
    <t>AP2ZM002</t>
  </si>
  <si>
    <t>AP2ZM003</t>
  </si>
  <si>
    <t>AP2ZM004</t>
  </si>
  <si>
    <t>AP2ZM005</t>
  </si>
  <si>
    <t>AP2ZM006</t>
  </si>
  <si>
    <t>AP2ZM007</t>
  </si>
  <si>
    <t>AP2ZM008</t>
  </si>
  <si>
    <t>AP4XM001</t>
  </si>
  <si>
    <t>AP4XM002</t>
  </si>
  <si>
    <t>AP4XM003</t>
  </si>
  <si>
    <t>G010</t>
  </si>
  <si>
    <t>AL</t>
  </si>
  <si>
    <t>Alabama</t>
  </si>
  <si>
    <t>0400000US01</t>
  </si>
  <si>
    <t>G020</t>
  </si>
  <si>
    <t>AK</t>
  </si>
  <si>
    <t>Alaska</t>
  </si>
  <si>
    <t>0400000US02</t>
  </si>
  <si>
    <t>G040</t>
  </si>
  <si>
    <t>AZ</t>
  </si>
  <si>
    <t>Arizona</t>
  </si>
  <si>
    <t>0400000US04</t>
  </si>
  <si>
    <t>G050</t>
  </si>
  <si>
    <t>AR</t>
  </si>
  <si>
    <t>Arkansas</t>
  </si>
  <si>
    <t>0400000US05</t>
  </si>
  <si>
    <t>G060</t>
  </si>
  <si>
    <t>CA</t>
  </si>
  <si>
    <t>California</t>
  </si>
  <si>
    <t>0400000US06</t>
  </si>
  <si>
    <t>G080</t>
  </si>
  <si>
    <t>CO</t>
  </si>
  <si>
    <t>Colorado</t>
  </si>
  <si>
    <t>0400000US08</t>
  </si>
  <si>
    <t>G090</t>
  </si>
  <si>
    <t>CT</t>
  </si>
  <si>
    <t>Connecticut</t>
  </si>
  <si>
    <t>0400000US09</t>
  </si>
  <si>
    <t>G100</t>
  </si>
  <si>
    <t>DE</t>
  </si>
  <si>
    <t>Delaware</t>
  </si>
  <si>
    <t>0400000US10</t>
  </si>
  <si>
    <t>G110</t>
  </si>
  <si>
    <t>DC</t>
  </si>
  <si>
    <t>District of Columbia</t>
  </si>
  <si>
    <t>0400000US11</t>
  </si>
  <si>
    <t>G120</t>
  </si>
  <si>
    <t>FL</t>
  </si>
  <si>
    <t>Florida</t>
  </si>
  <si>
    <t>0400000US12</t>
  </si>
  <si>
    <t>G130</t>
  </si>
  <si>
    <t>GA</t>
  </si>
  <si>
    <t>Georgia</t>
  </si>
  <si>
    <t>0400000US13</t>
  </si>
  <si>
    <t>G150</t>
  </si>
  <si>
    <t>HI</t>
  </si>
  <si>
    <t>Hawaii</t>
  </si>
  <si>
    <t>0400000US15</t>
  </si>
  <si>
    <t>G160</t>
  </si>
  <si>
    <t>ID</t>
  </si>
  <si>
    <t>Idaho</t>
  </si>
  <si>
    <t>0400000US16</t>
  </si>
  <si>
    <t>G170</t>
  </si>
  <si>
    <t>IL</t>
  </si>
  <si>
    <t>Illinois</t>
  </si>
  <si>
    <t>0400000US17</t>
  </si>
  <si>
    <t>G180</t>
  </si>
  <si>
    <t>IN</t>
  </si>
  <si>
    <t>Indiana</t>
  </si>
  <si>
    <t>0400000US18</t>
  </si>
  <si>
    <t>G190</t>
  </si>
  <si>
    <t>IA</t>
  </si>
  <si>
    <t>Iowa</t>
  </si>
  <si>
    <t>0400000US19</t>
  </si>
  <si>
    <t>G200</t>
  </si>
  <si>
    <t>KS</t>
  </si>
  <si>
    <t>Kansas</t>
  </si>
  <si>
    <t>0400000US20</t>
  </si>
  <si>
    <t>G210</t>
  </si>
  <si>
    <t>KY</t>
  </si>
  <si>
    <t>Kentucky</t>
  </si>
  <si>
    <t>0400000US21</t>
  </si>
  <si>
    <t>G220</t>
  </si>
  <si>
    <t>LA</t>
  </si>
  <si>
    <t>Louisiana</t>
  </si>
  <si>
    <t>0400000US22</t>
  </si>
  <si>
    <t>G230</t>
  </si>
  <si>
    <t>ME</t>
  </si>
  <si>
    <t>Maine</t>
  </si>
  <si>
    <t>0400000US23</t>
  </si>
  <si>
    <t>G240</t>
  </si>
  <si>
    <t>MD</t>
  </si>
  <si>
    <t>Maryland</t>
  </si>
  <si>
    <t>0400000US24</t>
  </si>
  <si>
    <t>G250</t>
  </si>
  <si>
    <t>MA</t>
  </si>
  <si>
    <t>Massachusetts</t>
  </si>
  <si>
    <t>0400000US25</t>
  </si>
  <si>
    <t>G260</t>
  </si>
  <si>
    <t>MI</t>
  </si>
  <si>
    <t>Michigan</t>
  </si>
  <si>
    <t>0400000US26</t>
  </si>
  <si>
    <t>G270</t>
  </si>
  <si>
    <t>MN</t>
  </si>
  <si>
    <t>Minnesota</t>
  </si>
  <si>
    <t>0400000US27</t>
  </si>
  <si>
    <t>G280</t>
  </si>
  <si>
    <t>MS</t>
  </si>
  <si>
    <t>Mississippi</t>
  </si>
  <si>
    <t>0400000US28</t>
  </si>
  <si>
    <t>G290</t>
  </si>
  <si>
    <t>MO</t>
  </si>
  <si>
    <t>Missouri</t>
  </si>
  <si>
    <t>0400000US29</t>
  </si>
  <si>
    <t>G300</t>
  </si>
  <si>
    <t>MT</t>
  </si>
  <si>
    <t>Montana</t>
  </si>
  <si>
    <t>0400000US30</t>
  </si>
  <si>
    <t>G310</t>
  </si>
  <si>
    <t>NE</t>
  </si>
  <si>
    <t>Nebraska</t>
  </si>
  <si>
    <t>0400000US31</t>
  </si>
  <si>
    <t>G320</t>
  </si>
  <si>
    <t>NV</t>
  </si>
  <si>
    <t>Nevada</t>
  </si>
  <si>
    <t>0400000US32</t>
  </si>
  <si>
    <t>G330</t>
  </si>
  <si>
    <t>NH</t>
  </si>
  <si>
    <t>New Hampshire</t>
  </si>
  <si>
    <t>0400000US33</t>
  </si>
  <si>
    <t>G340</t>
  </si>
  <si>
    <t>NJ</t>
  </si>
  <si>
    <t>New Jersey</t>
  </si>
  <si>
    <t>0400000US34</t>
  </si>
  <si>
    <t>G350</t>
  </si>
  <si>
    <t>NM</t>
  </si>
  <si>
    <t>New Mexico</t>
  </si>
  <si>
    <t>0400000US35</t>
  </si>
  <si>
    <t>G360</t>
  </si>
  <si>
    <t>NY</t>
  </si>
  <si>
    <t>New York</t>
  </si>
  <si>
    <t>0400000US36</t>
  </si>
  <si>
    <t>G370</t>
  </si>
  <si>
    <t>NC</t>
  </si>
  <si>
    <t>North Carolina</t>
  </si>
  <si>
    <t>0400000US37</t>
  </si>
  <si>
    <t>G380</t>
  </si>
  <si>
    <t>ND</t>
  </si>
  <si>
    <t>North Dakota</t>
  </si>
  <si>
    <t>0400000US38</t>
  </si>
  <si>
    <t>G390</t>
  </si>
  <si>
    <t>OH</t>
  </si>
  <si>
    <t>Ohio</t>
  </si>
  <si>
    <t>0400000US39</t>
  </si>
  <si>
    <t>G400</t>
  </si>
  <si>
    <t>OK</t>
  </si>
  <si>
    <t>Oklahoma</t>
  </si>
  <si>
    <t>0400000US40</t>
  </si>
  <si>
    <t>G410</t>
  </si>
  <si>
    <t>OR</t>
  </si>
  <si>
    <t>Oregon</t>
  </si>
  <si>
    <t>0400000US41</t>
  </si>
  <si>
    <t>G420</t>
  </si>
  <si>
    <t>PA</t>
  </si>
  <si>
    <t>Pennsylvania</t>
  </si>
  <si>
    <t>0400000US42</t>
  </si>
  <si>
    <t>G440</t>
  </si>
  <si>
    <t>RI</t>
  </si>
  <si>
    <t>Rhode Island</t>
  </si>
  <si>
    <t>0400000US44</t>
  </si>
  <si>
    <t>G450</t>
  </si>
  <si>
    <t>SC</t>
  </si>
  <si>
    <t>South Carolina</t>
  </si>
  <si>
    <t>0400000US45</t>
  </si>
  <si>
    <t>G460</t>
  </si>
  <si>
    <t>SD</t>
  </si>
  <si>
    <t>South Dakota</t>
  </si>
  <si>
    <t>0400000US46</t>
  </si>
  <si>
    <t>G470</t>
  </si>
  <si>
    <t>TN</t>
  </si>
  <si>
    <t>Tennessee</t>
  </si>
  <si>
    <t>0400000US47</t>
  </si>
  <si>
    <t>G480</t>
  </si>
  <si>
    <t>TX</t>
  </si>
  <si>
    <t>Texas</t>
  </si>
  <si>
    <t>0400000US48</t>
  </si>
  <si>
    <t>G490</t>
  </si>
  <si>
    <t>UT</t>
  </si>
  <si>
    <t>Utah</t>
  </si>
  <si>
    <t>0400000US49</t>
  </si>
  <si>
    <t>G500</t>
  </si>
  <si>
    <t>VT</t>
  </si>
  <si>
    <t>Vermont</t>
  </si>
  <si>
    <t>0400000US50</t>
  </si>
  <si>
    <t>G510</t>
  </si>
  <si>
    <t>VA</t>
  </si>
  <si>
    <t>Virginia</t>
  </si>
  <si>
    <t>0400000US51</t>
  </si>
  <si>
    <t>G530</t>
  </si>
  <si>
    <t>WA</t>
  </si>
  <si>
    <t>Washington</t>
  </si>
  <si>
    <t>0400000US53</t>
  </si>
  <si>
    <t>G540</t>
  </si>
  <si>
    <t>WV</t>
  </si>
  <si>
    <t>West Virginia</t>
  </si>
  <si>
    <t>0400000US54</t>
  </si>
  <si>
    <t>G550</t>
  </si>
  <si>
    <t>WI</t>
  </si>
  <si>
    <t>Wisconsin</t>
  </si>
  <si>
    <t>0400000US55</t>
  </si>
  <si>
    <t>G560</t>
  </si>
  <si>
    <t>WY</t>
  </si>
  <si>
    <t>Wyoming</t>
  </si>
  <si>
    <t>0400000US56</t>
  </si>
  <si>
    <t>G720</t>
  </si>
  <si>
    <t>PR</t>
  </si>
  <si>
    <t>Puerto Rico</t>
  </si>
  <si>
    <t>0400000US72</t>
  </si>
  <si>
    <t>Back to Table of Contents</t>
  </si>
  <si>
    <t>b. The "earned income amount" is the amount of earned income at or above which the maximum amount of the earned income credit is allowed.</t>
  </si>
  <si>
    <t>a. For 2021, temporary rules applied to the child credit. The credit amount was $3,000 for children ages 6 to 18 and $3,600 for children under age 6. The full credit was refundable, with no phase-in. The credit phaseout began at lower income amounts.</t>
  </si>
  <si>
    <t>n.a. = not applicable.</t>
  </si>
  <si>
    <t>Amounts after 2024 are estimates based on CBO's inflation forecast.</t>
  </si>
  <si>
    <t>The filing threshold is generally equal to the standard deduction for each filing status, including the additional amount for elderly filers, plus the value of one personal exemption (for single or head of household filers) or two personal exemptions (for married filing jointly).</t>
  </si>
  <si>
    <t>Data source: Congressional Budget Office.</t>
  </si>
  <si>
    <t>Maximum taxable earnings for the Social Security payroll tax</t>
  </si>
  <si>
    <t>Chained consumer price index, all urban consumers (C-CPIU)</t>
  </si>
  <si>
    <t>Consumer price index, all urban consumers (CPIU)</t>
  </si>
  <si>
    <t>Inflation Indexes for Tax Year (Average CPI over the 12 months ending the previous August)</t>
  </si>
  <si>
    <t>Addendum:</t>
  </si>
  <si>
    <t>Credit phaseout rate (percent)</t>
  </si>
  <si>
    <t>Credit phase-in rate (percent)</t>
  </si>
  <si>
    <t>Maximum credit amount</t>
  </si>
  <si>
    <t xml:space="preserve">Beginning of phaseout (married filing jointly) </t>
  </si>
  <si>
    <t>Beginning of phaseout (single or head of household)</t>
  </si>
  <si>
    <r>
      <t>Earned income amount</t>
    </r>
    <r>
      <rPr>
        <vertAlign val="superscript"/>
        <sz val="11"/>
        <rFont val="Arial"/>
        <family val="2"/>
      </rPr>
      <t>b</t>
    </r>
  </si>
  <si>
    <t>Returns with three or more children</t>
  </si>
  <si>
    <t>Maximum Credit Amount</t>
  </si>
  <si>
    <t>Returns with two children</t>
  </si>
  <si>
    <t>Returns with one child</t>
  </si>
  <si>
    <t>Credit phaseout rate  (percent)</t>
  </si>
  <si>
    <t>Credit phase-in rate</t>
  </si>
  <si>
    <t>Childless returns</t>
  </si>
  <si>
    <t>Earned income credit</t>
  </si>
  <si>
    <r>
      <t>n.a.</t>
    </r>
    <r>
      <rPr>
        <vertAlign val="superscript"/>
        <sz val="11"/>
        <rFont val="Arial"/>
        <family val="2"/>
      </rPr>
      <t>a</t>
    </r>
  </si>
  <si>
    <t>Refundability rate (percent)</t>
  </si>
  <si>
    <t>Refundability begins at</t>
  </si>
  <si>
    <t>Maximum refundable amount (per child under age 17)</t>
  </si>
  <si>
    <t>Credit amount per other dependent</t>
  </si>
  <si>
    <t>Credit amount per child under age 17</t>
  </si>
  <si>
    <t>Child credit</t>
  </si>
  <si>
    <t>Major Tax Credits (Dollars unless otherwise noted)</t>
  </si>
  <si>
    <t>Married filing Separately</t>
  </si>
  <si>
    <t>Head of household</t>
  </si>
  <si>
    <t>Married filing jointly</t>
  </si>
  <si>
    <t>Single Filers</t>
  </si>
  <si>
    <t>Income at which AMT exemption begins to phase out (dollars)</t>
  </si>
  <si>
    <t>AMT exemption (dollars)</t>
  </si>
  <si>
    <t>Married filing separately</t>
  </si>
  <si>
    <t>Single filers</t>
  </si>
  <si>
    <t>Income at which second AMT rate begins (dollars)</t>
  </si>
  <si>
    <t xml:space="preserve"> </t>
  </si>
  <si>
    <t>Second AMT rate</t>
  </si>
  <si>
    <t>First AMT rate</t>
  </si>
  <si>
    <t>Statutory rates (percent)</t>
  </si>
  <si>
    <t>Alternative Minimum Tax (AMT)</t>
  </si>
  <si>
    <t>Income threshold for personal exemption phase out</t>
  </si>
  <si>
    <t>Overall limitation on itemized deductions</t>
  </si>
  <si>
    <t>Married filing jointly or separately (amount for each person)</t>
  </si>
  <si>
    <t>Single or head of household filers</t>
  </si>
  <si>
    <t>Additional standard deduction for elderly and blind taxpayers</t>
  </si>
  <si>
    <t>Dependent filers (unearned)</t>
  </si>
  <si>
    <t xml:space="preserve">Married filing jointly </t>
  </si>
  <si>
    <t>Standard deduction</t>
  </si>
  <si>
    <t>Personal exemption</t>
  </si>
  <si>
    <t>Exemptions and Deductions (Dollars)</t>
  </si>
  <si>
    <t xml:space="preserve">Seventh rate begins at taxable income of    </t>
  </si>
  <si>
    <t xml:space="preserve">Sixth rate begins at taxable income of      </t>
  </si>
  <si>
    <t xml:space="preserve">Fifth rate begins at taxable income of      </t>
  </si>
  <si>
    <t xml:space="preserve">Fourth rate begins at taxable income of     </t>
  </si>
  <si>
    <t xml:space="preserve">Third rate begins at taxable income of      </t>
  </si>
  <si>
    <t xml:space="preserve">Second rate begins at taxable income of     </t>
  </si>
  <si>
    <t xml:space="preserve">First rate begins at taxable income of </t>
  </si>
  <si>
    <t>Tax brackets by filing status (dollars)</t>
  </si>
  <si>
    <t xml:space="preserve">Seventh statutory rate is          </t>
  </si>
  <si>
    <t xml:space="preserve">Sixth statutory rate is            </t>
  </si>
  <si>
    <t xml:space="preserve">Fifth statutory rate is            </t>
  </si>
  <si>
    <t xml:space="preserve">Fourth statutory rate is           </t>
  </si>
  <si>
    <t xml:space="preserve">Third statutory rate is            </t>
  </si>
  <si>
    <t xml:space="preserve">Second statutory rate is           </t>
  </si>
  <si>
    <t xml:space="preserve">First statutory rate is            </t>
  </si>
  <si>
    <t xml:space="preserve">Statutory rates (percent) </t>
  </si>
  <si>
    <t>Number of statutory tax rates</t>
  </si>
  <si>
    <t>Tax Rates and Brackets</t>
  </si>
  <si>
    <t>Tax Year</t>
  </si>
  <si>
    <t>Projected</t>
  </si>
  <si>
    <t>Actual</t>
  </si>
  <si>
    <t>1. Parameters for the Individual income Tax</t>
  </si>
  <si>
    <t>www.cbo.gov/publication/60039</t>
  </si>
  <si>
    <r>
      <t xml:space="preserve">This file presents data that supplement CBO’s June 2024 report </t>
    </r>
    <r>
      <rPr>
        <i/>
        <sz val="11"/>
        <rFont val="Arial"/>
        <family val="2"/>
      </rPr>
      <t>An Update to the Budget and Economic Outlook: 2024 to 2034.</t>
    </r>
  </si>
  <si>
    <t>Standard Deduction</t>
  </si>
  <si>
    <t>Taxable Income</t>
  </si>
  <si>
    <t>First bracket Cutoff</t>
  </si>
  <si>
    <t>Second Bracket cutoff</t>
  </si>
  <si>
    <t>Third bracket cutoff</t>
  </si>
  <si>
    <t>First Bracket Tax</t>
  </si>
  <si>
    <t>Income in first bracket</t>
  </si>
  <si>
    <t>Income in Second Bracket</t>
  </si>
  <si>
    <t>Second Bracket Tax</t>
  </si>
  <si>
    <t>Third Bracket Tax</t>
  </si>
  <si>
    <t>Total Pre Credit Tax</t>
  </si>
  <si>
    <t>Total Post-Credit Tax</t>
  </si>
  <si>
    <t>Project 2025 Pre-credit Tax</t>
  </si>
  <si>
    <t>Project 2025 Post-CTC Tax</t>
  </si>
  <si>
    <t>Tax Change</t>
  </si>
  <si>
    <t>Income</t>
  </si>
  <si>
    <t>USA</t>
  </si>
  <si>
    <t>Median Income for a Family of Four</t>
  </si>
  <si>
    <t>Tax Increase</t>
  </si>
  <si>
    <t>State</t>
  </si>
  <si>
    <r>
      <t>Authors’ calculations using IRS, "Table 1.4.  All Returns: Sources of Income, Adjustments, and Tax Items, by Size of Adjusted Gross Income, Tax Year 2021 (Filing Year 2022),” available at </t>
    </r>
    <r>
      <rPr>
        <sz val="11"/>
        <color indexed="25"/>
        <rFont val="Aptos"/>
      </rPr>
      <t xml:space="preserve">https://www.irs.gov/statistics/soi-tax-stats-individual-statistical-tables-by-size-of-adjusted-gross-income </t>
    </r>
    <r>
      <rPr>
        <sz val="11"/>
        <rFont val="Aptos"/>
      </rPr>
      <t>(last accessed July 2024)</t>
    </r>
    <r>
      <rPr>
        <sz val="11"/>
        <color indexed="63"/>
        <rFont val="Aptos"/>
      </rPr>
      <t>; U.S. Census Bureau, “Median Household Income in the Past 12 Months (in 2022 Inflation-Adjusted Dollars) by Household Size,” available at </t>
    </r>
    <r>
      <rPr>
        <sz val="11"/>
        <color indexed="25"/>
        <rFont val="Aptos"/>
      </rPr>
      <t>https://data.census.gov/table/ACSDT1Y2022.B19019?q=income%20household%20size</t>
    </r>
    <r>
      <rPr>
        <sz val="11"/>
        <rFont val="Aptos"/>
      </rPr>
      <t xml:space="preserve"> (last accessed July 2024).</t>
    </r>
  </si>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</sst>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quot;#,##0.00"/>
    <numFmt numFmtId="165" formatCode="&quot;$&quot;#,##0.0"/>
    <numFmt numFmtId="166" formatCode="&quot;$&quot;#,##0"/>
    <numFmt numFmtId="167" formatCode="0.0"/>
    <numFmt numFmtId="168" formatCode="_(* #,##0_);_(* \(#,##0\);_(* &quot;-&quot;??_);_(@_)"/>
    <numFmt numFmtId="169" formatCode="0.0000"/>
    <numFmt numFmtId="170" formatCode="#,##0.0"/>
    <numFmt numFmtId="171" formatCode="0_)"/>
  </numFmts>
  <fonts count="33" x14ac:knownFonts="1">
    <font>
      <sz val="12"/>
      <color theme="1"/>
      <name val="Aptos Narrow"/>
      <family val="2"/>
      <scheme val="minor"/>
    </font>
    <font>
      <sz val="11"/>
      <name val="Arial"/>
      <family val="2"/>
    </font>
    <font>
      <vertAlign val="superscript"/>
      <sz val="11"/>
      <name val="Arial"/>
      <family val="2"/>
    </font>
    <font>
      <i/>
      <sz val="11"/>
      <name val="Arial"/>
      <family val="2"/>
    </font>
    <font>
      <b/>
      <sz val="11"/>
      <name val="Arial"/>
      <family val="2"/>
    </font>
    <font>
      <sz val="11"/>
      <color indexed="63"/>
      <name val="Aptos"/>
    </font>
    <font>
      <sz val="11"/>
      <color indexed="25"/>
      <name val="Aptos"/>
    </font>
    <font>
      <sz val="12"/>
      <color theme="1"/>
      <name val="Aptos Narrow"/>
      <family val="2"/>
      <scheme val="minor"/>
    </font>
    <font>
      <sz val="12"/>
      <color theme="0"/>
      <name val="Aptos Narrow"/>
      <family val="2"/>
      <scheme val="minor"/>
    </font>
    <font>
      <sz val="12"/>
      <color rgb="FF9C0006"/>
      <name val="Aptos Narrow"/>
      <family val="2"/>
      <scheme val="minor"/>
    </font>
    <font>
      <b/>
      <sz val="12"/>
      <color rgb="FFFA7D00"/>
      <name val="Aptos Narrow"/>
      <family val="2"/>
      <scheme val="minor"/>
    </font>
    <font>
      <b/>
      <sz val="12"/>
      <color theme="0"/>
      <name val="Aptos Narrow"/>
      <family val="2"/>
      <scheme val="minor"/>
    </font>
    <font>
      <sz val="11"/>
      <color theme="1"/>
      <name val="Aptos Narrow"/>
      <family val="2"/>
      <scheme val="minor"/>
    </font>
    <font>
      <i/>
      <sz val="12"/>
      <color rgb="FF7F7F7F"/>
      <name val="Aptos Narrow"/>
      <family val="2"/>
      <scheme val="minor"/>
    </font>
    <font>
      <sz val="12"/>
      <color rgb="FF006100"/>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theme="3"/>
      <name val="Arial"/>
      <family val="2"/>
    </font>
    <font>
      <sz val="12"/>
      <color rgb="FF3F3F76"/>
      <name val="Aptos Narrow"/>
      <family val="2"/>
      <scheme val="minor"/>
    </font>
    <font>
      <sz val="12"/>
      <color rgb="FFFA7D00"/>
      <name val="Aptos Narrow"/>
      <family val="2"/>
      <scheme val="minor"/>
    </font>
    <font>
      <sz val="12"/>
      <color rgb="FF9C5700"/>
      <name val="Aptos Narrow"/>
      <family val="2"/>
      <scheme val="minor"/>
    </font>
    <font>
      <b/>
      <sz val="12"/>
      <color rgb="FF3F3F3F"/>
      <name val="Aptos Narrow"/>
      <family val="2"/>
      <scheme val="minor"/>
    </font>
    <font>
      <sz val="18"/>
      <color theme="3"/>
      <name val="Aptos Display"/>
      <family val="2"/>
      <charset val="1"/>
      <scheme val="major"/>
    </font>
    <font>
      <b/>
      <sz val="12"/>
      <color theme="1"/>
      <name val="Aptos Narrow"/>
      <family val="2"/>
      <scheme val="minor"/>
    </font>
    <font>
      <sz val="12"/>
      <color rgb="FFFF0000"/>
      <name val="Aptos Narrow"/>
      <family val="2"/>
      <scheme val="minor"/>
    </font>
    <font>
      <sz val="11"/>
      <color rgb="FFFF0000"/>
      <name val="Arial"/>
      <family val="2"/>
    </font>
    <font>
      <sz val="11"/>
      <color theme="1"/>
      <name val="Arial"/>
      <family val="2"/>
    </font>
    <font>
      <b/>
      <sz val="11"/>
      <color theme="1"/>
      <name val="Arial"/>
      <family val="2"/>
    </font>
    <font>
      <b/>
      <sz val="11"/>
      <color rgb="FFFF0000"/>
      <name val="Arial"/>
      <family val="2"/>
    </font>
    <font>
      <sz val="12"/>
      <color rgb="FF7030A0"/>
      <name val="Aptos Narrow"/>
      <family val="2"/>
      <scheme val="minor"/>
    </font>
    <font>
      <sz val="11"/>
      <color rgb="FF212121"/>
      <name val="Aptos"/>
    </font>
    <font>
      <sz val="11"/>
      <name val="Aptos"/>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6" applyNumberFormat="0" applyAlignment="0" applyProtection="0"/>
    <xf numFmtId="0" fontId="11" fillId="28" borderId="7" applyNumberFormat="0" applyAlignment="0" applyProtection="0"/>
    <xf numFmtId="43" fontId="12" fillId="0" borderId="0" applyFont="0" applyFill="0" applyBorder="0" applyAlignment="0" applyProtection="0"/>
    <xf numFmtId="0" fontId="13" fillId="0" borderId="0" applyNumberFormat="0" applyFill="0" applyBorder="0" applyAlignment="0" applyProtection="0"/>
    <xf numFmtId="0" fontId="14" fillId="29"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30" borderId="6" applyNumberFormat="0" applyAlignment="0" applyProtection="0"/>
    <xf numFmtId="0" fontId="20" fillId="0" borderId="11" applyNumberFormat="0" applyFill="0" applyAlignment="0" applyProtection="0"/>
    <xf numFmtId="0" fontId="21" fillId="31" borderId="0" applyNumberFormat="0" applyBorder="0" applyAlignment="0" applyProtection="0"/>
    <xf numFmtId="0" fontId="12" fillId="0" borderId="0"/>
    <xf numFmtId="0" fontId="7" fillId="32" borderId="12" applyNumberFormat="0" applyFont="0" applyAlignment="0" applyProtection="0"/>
    <xf numFmtId="0" fontId="22" fillId="27" borderId="13" applyNumberFormat="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0" borderId="0" applyNumberFormat="0" applyFill="0" applyBorder="0" applyAlignment="0" applyProtection="0"/>
  </cellStyleXfs>
  <cellXfs count="67">
    <xf numFmtId="0" fontId="0" fillId="0" borderId="0" xfId="0"/>
    <xf numFmtId="0" fontId="0" fillId="33" borderId="0" xfId="0" applyFill="1"/>
    <xf numFmtId="164" fontId="0" fillId="0" borderId="0" xfId="0" applyNumberFormat="1"/>
    <xf numFmtId="165" fontId="0" fillId="0" borderId="0" xfId="0" applyNumberFormat="1"/>
    <xf numFmtId="166" fontId="0" fillId="0" borderId="0" xfId="0" applyNumberFormat="1"/>
    <xf numFmtId="0" fontId="26" fillId="0" borderId="0" xfId="39" applyFont="1"/>
    <xf numFmtId="0" fontId="26" fillId="0" borderId="0" xfId="39" quotePrefix="1" applyFont="1" applyAlignment="1">
      <alignment horizontal="left" wrapText="1"/>
    </xf>
    <xf numFmtId="49" fontId="18" fillId="0" borderId="1" xfId="35" applyNumberFormat="1" applyFill="1" applyBorder="1" applyAlignment="1">
      <alignment horizontal="left"/>
    </xf>
    <xf numFmtId="0" fontId="27" fillId="0" borderId="2" xfId="39" applyFont="1" applyBorder="1"/>
    <xf numFmtId="0" fontId="27" fillId="0" borderId="2" xfId="39" quotePrefix="1" applyFont="1" applyBorder="1" applyAlignment="1">
      <alignment horizontal="left" wrapText="1"/>
    </xf>
    <xf numFmtId="0" fontId="26" fillId="0" borderId="2" xfId="39" quotePrefix="1" applyFont="1" applyBorder="1" applyAlignment="1">
      <alignment horizontal="left" wrapText="1"/>
    </xf>
    <xf numFmtId="0" fontId="27" fillId="0" borderId="0" xfId="39" applyFont="1"/>
    <xf numFmtId="0" fontId="27" fillId="0" borderId="0" xfId="39" quotePrefix="1" applyFont="1" applyAlignment="1">
      <alignment wrapText="1"/>
    </xf>
    <xf numFmtId="167" fontId="27" fillId="0" borderId="0" xfId="39" applyNumberFormat="1" applyFont="1"/>
    <xf numFmtId="167" fontId="1" fillId="0" borderId="0" xfId="39" applyNumberFormat="1" applyFont="1"/>
    <xf numFmtId="167" fontId="26" fillId="0" borderId="0" xfId="39" applyNumberFormat="1" applyFont="1"/>
    <xf numFmtId="167" fontId="27" fillId="0" borderId="2" xfId="39" applyNumberFormat="1" applyFont="1" applyBorder="1"/>
    <xf numFmtId="167" fontId="1" fillId="0" borderId="2" xfId="39" applyNumberFormat="1" applyFont="1" applyBorder="1"/>
    <xf numFmtId="168" fontId="1" fillId="0" borderId="0" xfId="28" applyNumberFormat="1" applyFont="1"/>
    <xf numFmtId="0" fontId="27" fillId="0" borderId="0" xfId="39" applyFont="1" applyAlignment="1">
      <alignment horizontal="left" indent="2"/>
    </xf>
    <xf numFmtId="168" fontId="27" fillId="0" borderId="0" xfId="28" applyNumberFormat="1" applyFont="1" applyBorder="1"/>
    <xf numFmtId="169" fontId="27" fillId="0" borderId="0" xfId="39" applyNumberFormat="1" applyFont="1"/>
    <xf numFmtId="39" fontId="1" fillId="0" borderId="0" xfId="39" applyNumberFormat="1" applyFont="1"/>
    <xf numFmtId="0" fontId="28" fillId="0" borderId="0" xfId="39" applyFont="1"/>
    <xf numFmtId="0" fontId="1" fillId="0" borderId="0" xfId="39" applyFont="1"/>
    <xf numFmtId="0" fontId="1" fillId="0" borderId="0" xfId="39" applyFont="1" applyAlignment="1">
      <alignment horizontal="left" indent="6"/>
    </xf>
    <xf numFmtId="37" fontId="1" fillId="0" borderId="0" xfId="39" applyNumberFormat="1" applyFont="1"/>
    <xf numFmtId="0" fontId="3" fillId="0" borderId="0" xfId="39" applyFont="1" applyAlignment="1">
      <alignment horizontal="left" indent="4"/>
    </xf>
    <xf numFmtId="0" fontId="4" fillId="0" borderId="0" xfId="39" applyFont="1" applyAlignment="1">
      <alignment horizontal="left" indent="2"/>
    </xf>
    <xf numFmtId="170" fontId="1" fillId="0" borderId="0" xfId="39" applyNumberFormat="1" applyFont="1"/>
    <xf numFmtId="3" fontId="1" fillId="0" borderId="0" xfId="39" applyNumberFormat="1" applyFont="1" applyAlignment="1">
      <alignment horizontal="right"/>
    </xf>
    <xf numFmtId="0" fontId="27" fillId="0" borderId="0" xfId="39" applyFont="1" applyAlignment="1">
      <alignment horizontal="left" indent="4"/>
    </xf>
    <xf numFmtId="3" fontId="1" fillId="0" borderId="0" xfId="39" applyNumberFormat="1" applyFont="1"/>
    <xf numFmtId="0" fontId="1" fillId="0" borderId="0" xfId="39" applyFont="1" applyAlignment="1">
      <alignment horizontal="left" indent="4"/>
    </xf>
    <xf numFmtId="0" fontId="28" fillId="0" borderId="0" xfId="39" applyFont="1" applyAlignment="1">
      <alignment horizontal="left" indent="2"/>
    </xf>
    <xf numFmtId="0" fontId="4" fillId="0" borderId="0" xfId="39" applyFont="1"/>
    <xf numFmtId="0" fontId="29" fillId="0" borderId="0" xfId="39" applyFont="1"/>
    <xf numFmtId="3" fontId="4" fillId="0" borderId="0" xfId="39" applyNumberFormat="1" applyFont="1"/>
    <xf numFmtId="0" fontId="27" fillId="0" borderId="0" xfId="39" applyFont="1" applyAlignment="1">
      <alignment horizontal="left" indent="6"/>
    </xf>
    <xf numFmtId="3" fontId="26" fillId="0" borderId="0" xfId="39" applyNumberFormat="1" applyFont="1"/>
    <xf numFmtId="171" fontId="1" fillId="0" borderId="0" xfId="39" applyNumberFormat="1" applyFont="1"/>
    <xf numFmtId="171" fontId="26" fillId="0" borderId="0" xfId="39" applyNumberFormat="1" applyFont="1"/>
    <xf numFmtId="171" fontId="1" fillId="0" borderId="2" xfId="39" applyNumberFormat="1" applyFont="1" applyBorder="1"/>
    <xf numFmtId="0" fontId="1" fillId="0" borderId="2" xfId="39" applyFont="1" applyBorder="1"/>
    <xf numFmtId="171" fontId="1" fillId="0" borderId="0" xfId="39" applyNumberFormat="1" applyFont="1" applyAlignment="1">
      <alignment horizontal="right"/>
    </xf>
    <xf numFmtId="0" fontId="26" fillId="0" borderId="2" xfId="39" applyFont="1" applyBorder="1"/>
    <xf numFmtId="49" fontId="4" fillId="0" borderId="2" xfId="39" applyNumberFormat="1" applyFont="1" applyBorder="1"/>
    <xf numFmtId="0" fontId="18" fillId="0" borderId="0" xfId="35" applyAlignment="1"/>
    <xf numFmtId="0" fontId="1" fillId="0" borderId="0" xfId="39" applyFont="1" applyAlignment="1">
      <alignment vertical="center"/>
    </xf>
    <xf numFmtId="0" fontId="0" fillId="0" borderId="0" xfId="0" applyAlignment="1">
      <alignment wrapText="1"/>
    </xf>
    <xf numFmtId="166" fontId="30" fillId="0" borderId="0" xfId="0" applyNumberFormat="1" applyFont="1" applyAlignment="1">
      <alignment wrapText="1"/>
    </xf>
    <xf numFmtId="166" fontId="30" fillId="0" borderId="0" xfId="0" applyNumberFormat="1" applyFont="1"/>
    <xf numFmtId="166" fontId="30" fillId="33" borderId="0" xfId="0" applyNumberFormat="1" applyFont="1" applyFill="1"/>
    <xf numFmtId="166" fontId="0" fillId="33" borderId="0" xfId="0" applyNumberFormat="1" applyFill="1"/>
    <xf numFmtId="165" fontId="0" fillId="33" borderId="0" xfId="0" applyNumberFormat="1" applyFill="1"/>
    <xf numFmtId="164" fontId="0" fillId="33" borderId="0" xfId="0" applyNumberFormat="1" applyFill="1"/>
    <xf numFmtId="0" fontId="0" fillId="0" borderId="0" xfId="0" applyFill="1"/>
    <xf numFmtId="166" fontId="25" fillId="0" borderId="0" xfId="0" applyNumberFormat="1" applyFont="1"/>
    <xf numFmtId="0" fontId="31" fillId="0" borderId="0" xfId="0" applyFont="1" applyAlignment="1">
      <alignment wrapText="1"/>
    </xf>
    <xf numFmtId="0" fontId="27" fillId="0" borderId="0" xfId="39" quotePrefix="1" applyFont="1" applyAlignment="1">
      <alignment horizontal="left" wrapText="1"/>
    </xf>
    <xf numFmtId="0" fontId="4" fillId="0" borderId="3" xfId="39" applyFont="1" applyBorder="1" applyAlignment="1">
      <alignment horizontal="center"/>
    </xf>
    <xf numFmtId="0" fontId="4" fillId="0" borderId="4" xfId="39" applyFont="1" applyBorder="1" applyAlignment="1">
      <alignment horizontal="center"/>
    </xf>
    <xf numFmtId="0" fontId="4" fillId="0" borderId="5" xfId="39" applyFont="1" applyBorder="1" applyAlignment="1">
      <alignment horizontal="center"/>
    </xf>
    <xf numFmtId="0" fontId="28" fillId="0" borderId="3" xfId="39" applyFont="1" applyBorder="1" applyAlignment="1">
      <alignment horizontal="center"/>
    </xf>
    <xf numFmtId="0" fontId="28" fillId="0" borderId="4" xfId="39" applyFont="1" applyBorder="1" applyAlignment="1">
      <alignment horizontal="center"/>
    </xf>
    <xf numFmtId="0" fontId="28" fillId="0" borderId="5" xfId="39" applyFont="1" applyBorder="1" applyAlignment="1">
      <alignment horizontal="center"/>
    </xf>
    <xf numFmtId="0" fontId="1" fillId="0" borderId="0" xfId="39" quotePrefix="1" applyFont="1" applyAlignment="1">
      <alignment horizontal="left"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809451C8-E80E-2244-909C-6D99C419E56F}"/>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xr:uid="{94B0EECB-3707-E248-99CD-C6D35EAB91D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www.cbo.gov/publication/60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9AD0-604E-6545-8B87-D96D3A0E2DDC}">
  <dimension ref="A1:C55"/>
  <sheetViews>
    <sheetView tabSelected="1" workbookViewId="0">
      <selection activeCell="B56" sqref="B56"/>
    </sheetView>
  </sheetViews>
  <sheetFormatPr baseColWidth="10" defaultRowHeight="16" x14ac:dyDescent="0.2"/>
  <cols>
    <col min="1" max="1" width="17.5" bestFit="1" customWidth="1"/>
    <col min="2" max="2" width="29.33203125" bestFit="1" customWidth="1"/>
    <col min="3" max="3" width="11.1640625" bestFit="1" customWidth="1"/>
  </cols>
  <sheetData>
    <row r="1" spans="1:3" x14ac:dyDescent="0.2">
      <c r="A1" t="s">
        <v>360</v>
      </c>
      <c r="B1" t="s">
        <v>358</v>
      </c>
      <c r="C1" t="s">
        <v>359</v>
      </c>
    </row>
    <row r="2" spans="1:3" x14ac:dyDescent="0.2">
      <c r="A2" t="str">
        <f>Calculations!A2</f>
        <v>Alabama</v>
      </c>
      <c r="B2" s="4">
        <f>Calculations!B2</f>
        <v>89784</v>
      </c>
      <c r="C2" s="4">
        <f>Calculations!R2</f>
        <v>2281.5200000000004</v>
      </c>
    </row>
    <row r="3" spans="1:3" x14ac:dyDescent="0.2">
      <c r="A3" t="str">
        <f>Calculations!A3</f>
        <v>Alaska</v>
      </c>
      <c r="B3" s="4">
        <f>Calculations!B3</f>
        <v>128376</v>
      </c>
      <c r="C3" s="4">
        <f>Calculations!R3</f>
        <v>2951.6800000000003</v>
      </c>
    </row>
    <row r="4" spans="1:3" x14ac:dyDescent="0.2">
      <c r="A4" t="str">
        <f>Calculations!A4</f>
        <v>Arizona</v>
      </c>
      <c r="B4" s="4">
        <f>Calculations!B4</f>
        <v>104407</v>
      </c>
      <c r="C4" s="4">
        <f>Calculations!R4</f>
        <v>2720.2099999999991</v>
      </c>
    </row>
    <row r="5" spans="1:3" x14ac:dyDescent="0.2">
      <c r="A5" t="str">
        <f>Calculations!A5</f>
        <v>Arkansas</v>
      </c>
      <c r="B5" s="4">
        <f>Calculations!B5</f>
        <v>85428</v>
      </c>
      <c r="C5" s="4">
        <f>Calculations!R5</f>
        <v>2150.8399999999992</v>
      </c>
    </row>
    <row r="6" spans="1:3" x14ac:dyDescent="0.2">
      <c r="A6" t="str">
        <f>Calculations!A6</f>
        <v>California</v>
      </c>
      <c r="B6" s="4">
        <f>Calculations!B6</f>
        <v>124818</v>
      </c>
      <c r="C6" s="4">
        <f>Calculations!R6</f>
        <v>3200.74</v>
      </c>
    </row>
    <row r="7" spans="1:3" x14ac:dyDescent="0.2">
      <c r="A7" t="str">
        <f>Calculations!A7</f>
        <v>Colorado</v>
      </c>
      <c r="B7" s="4">
        <f>Calculations!B7</f>
        <v>130887</v>
      </c>
      <c r="C7" s="4">
        <f>Calculations!R7</f>
        <v>2775.91</v>
      </c>
    </row>
    <row r="8" spans="1:3" x14ac:dyDescent="0.2">
      <c r="A8" t="str">
        <f>Calculations!A8</f>
        <v>Connecticut</v>
      </c>
      <c r="B8" s="4">
        <f>Calculations!B8</f>
        <v>140778</v>
      </c>
      <c r="C8" s="4">
        <f>Calculations!R8</f>
        <v>2083.5400000000009</v>
      </c>
    </row>
    <row r="9" spans="1:3" x14ac:dyDescent="0.2">
      <c r="A9" t="str">
        <f>Calculations!A9</f>
        <v>Delaware</v>
      </c>
      <c r="B9" s="4">
        <f>Calculations!B9</f>
        <v>120947</v>
      </c>
      <c r="C9" s="4">
        <f>Calculations!R9</f>
        <v>3216.41</v>
      </c>
    </row>
    <row r="10" spans="1:3" x14ac:dyDescent="0.2">
      <c r="A10" t="str">
        <f>Calculations!A10</f>
        <v>District of Columbia</v>
      </c>
      <c r="B10" s="4">
        <f>Calculations!B10</f>
        <v>195337</v>
      </c>
      <c r="C10" s="4">
        <f>Calculations!R10</f>
        <v>-1735.5900000000001</v>
      </c>
    </row>
    <row r="11" spans="1:3" x14ac:dyDescent="0.2">
      <c r="A11" t="str">
        <f>Calculations!A11</f>
        <v>Florida</v>
      </c>
      <c r="B11" s="4">
        <f>Calculations!B11</f>
        <v>99978</v>
      </c>
      <c r="C11" s="4">
        <f>Calculations!R11</f>
        <v>2587.3399999999992</v>
      </c>
    </row>
    <row r="12" spans="1:3" x14ac:dyDescent="0.2">
      <c r="A12" t="str">
        <f>Calculations!A12</f>
        <v>Georgia</v>
      </c>
      <c r="B12" s="4">
        <f>Calculations!B12</f>
        <v>107397</v>
      </c>
      <c r="C12" s="4">
        <f>Calculations!R12</f>
        <v>2809.91</v>
      </c>
    </row>
    <row r="13" spans="1:3" x14ac:dyDescent="0.2">
      <c r="A13" t="str">
        <f>Calculations!A13</f>
        <v>Hawaii</v>
      </c>
      <c r="B13" s="4">
        <f>Calculations!B13</f>
        <v>136092</v>
      </c>
      <c r="C13" s="4">
        <f>Calculations!R13</f>
        <v>2411.5599999999995</v>
      </c>
    </row>
    <row r="14" spans="1:3" x14ac:dyDescent="0.2">
      <c r="A14" t="str">
        <f>Calculations!A14</f>
        <v>Idaho</v>
      </c>
      <c r="B14" s="4">
        <f>Calculations!B14</f>
        <v>101684</v>
      </c>
      <c r="C14" s="4">
        <f>Calculations!R14</f>
        <v>2638.5200000000004</v>
      </c>
    </row>
    <row r="15" spans="1:3" x14ac:dyDescent="0.2">
      <c r="A15" t="str">
        <f>Calculations!A15</f>
        <v>Illinois</v>
      </c>
      <c r="B15" s="4">
        <f>Calculations!B15</f>
        <v>119365</v>
      </c>
      <c r="C15" s="4">
        <f>Calculations!R15</f>
        <v>3168.9500000000007</v>
      </c>
    </row>
    <row r="16" spans="1:3" x14ac:dyDescent="0.2">
      <c r="A16" t="str">
        <f>Calculations!A16</f>
        <v>Indiana</v>
      </c>
      <c r="B16" s="4">
        <f>Calculations!B16</f>
        <v>100325</v>
      </c>
      <c r="C16" s="4">
        <f>Calculations!R16</f>
        <v>2597.75</v>
      </c>
    </row>
    <row r="17" spans="1:3" x14ac:dyDescent="0.2">
      <c r="A17" t="str">
        <f>Calculations!A17</f>
        <v>Iowa</v>
      </c>
      <c r="B17" s="4">
        <f>Calculations!B17</f>
        <v>113396</v>
      </c>
      <c r="C17" s="4">
        <f>Calculations!R17</f>
        <v>2989.8799999999992</v>
      </c>
    </row>
    <row r="18" spans="1:3" x14ac:dyDescent="0.2">
      <c r="A18" t="str">
        <f>Calculations!A18</f>
        <v>Kansas</v>
      </c>
      <c r="B18" s="4">
        <f>Calculations!B18</f>
        <v>105800</v>
      </c>
      <c r="C18" s="4">
        <f>Calculations!R18</f>
        <v>2762</v>
      </c>
    </row>
    <row r="19" spans="1:3" x14ac:dyDescent="0.2">
      <c r="A19" t="str">
        <f>Calculations!A19</f>
        <v>Kentucky</v>
      </c>
      <c r="B19" s="4">
        <f>Calculations!B19</f>
        <v>95752</v>
      </c>
      <c r="C19" s="4">
        <f>Calculations!R19</f>
        <v>2460.5599999999995</v>
      </c>
    </row>
    <row r="20" spans="1:3" x14ac:dyDescent="0.2">
      <c r="A20" t="str">
        <f>Calculations!A20</f>
        <v>Louisiana</v>
      </c>
      <c r="B20" s="4">
        <f>Calculations!B20</f>
        <v>93670</v>
      </c>
      <c r="C20" s="4">
        <f>Calculations!R20</f>
        <v>2398.1000000000004</v>
      </c>
    </row>
    <row r="21" spans="1:3" x14ac:dyDescent="0.2">
      <c r="A21" t="str">
        <f>Calculations!A21</f>
        <v>Maine</v>
      </c>
      <c r="B21" s="4">
        <f>Calculations!B21</f>
        <v>112436</v>
      </c>
      <c r="C21" s="4">
        <f>Calculations!R21</f>
        <v>2961.08</v>
      </c>
    </row>
    <row r="22" spans="1:3" x14ac:dyDescent="0.2">
      <c r="A22" t="str">
        <f>Calculations!A22</f>
        <v>Maryland</v>
      </c>
      <c r="B22" s="4">
        <f>Calculations!B22</f>
        <v>144427</v>
      </c>
      <c r="C22" s="4">
        <f>Calculations!R22</f>
        <v>1828.1100000000006</v>
      </c>
    </row>
    <row r="23" spans="1:3" x14ac:dyDescent="0.2">
      <c r="A23" t="str">
        <f>Calculations!A23</f>
        <v>Massachusetts</v>
      </c>
      <c r="B23" s="4">
        <f>Calculations!B23</f>
        <v>152706</v>
      </c>
      <c r="C23" s="4">
        <f>Calculations!R23</f>
        <v>1248.5799999999981</v>
      </c>
    </row>
    <row r="24" spans="1:3" x14ac:dyDescent="0.2">
      <c r="A24" t="str">
        <f>Calculations!A24</f>
        <v>Michigan</v>
      </c>
      <c r="B24" s="4">
        <f>Calculations!B24</f>
        <v>106979</v>
      </c>
      <c r="C24" s="4">
        <f>Calculations!R24</f>
        <v>2797.3700000000008</v>
      </c>
    </row>
    <row r="25" spans="1:3" x14ac:dyDescent="0.2">
      <c r="A25" t="str">
        <f>Calculations!A25</f>
        <v>Minnesota</v>
      </c>
      <c r="B25" s="4">
        <f>Calculations!B25</f>
        <v>134714</v>
      </c>
      <c r="C25" s="4">
        <f>Calculations!R25</f>
        <v>2508.0199999999986</v>
      </c>
    </row>
    <row r="26" spans="1:3" x14ac:dyDescent="0.2">
      <c r="A26" t="str">
        <f>Calculations!A26</f>
        <v>Mississippi</v>
      </c>
      <c r="B26" s="4">
        <f>Calculations!B26</f>
        <v>81208</v>
      </c>
      <c r="C26" s="4">
        <f>Calculations!R26</f>
        <v>2024.2399999999998</v>
      </c>
    </row>
    <row r="27" spans="1:3" x14ac:dyDescent="0.2">
      <c r="A27" t="str">
        <f>Calculations!A27</f>
        <v>Missouri</v>
      </c>
      <c r="B27" s="4">
        <f>Calculations!B27</f>
        <v>100889</v>
      </c>
      <c r="C27" s="4">
        <f>Calculations!R27</f>
        <v>2614.670000000001</v>
      </c>
    </row>
    <row r="28" spans="1:3" x14ac:dyDescent="0.2">
      <c r="A28" t="str">
        <f>Calculations!A28</f>
        <v>Montana</v>
      </c>
      <c r="B28" s="4">
        <f>Calculations!B28</f>
        <v>103288</v>
      </c>
      <c r="C28" s="4">
        <f>Calculations!R28</f>
        <v>2686.6399999999994</v>
      </c>
    </row>
    <row r="29" spans="1:3" x14ac:dyDescent="0.2">
      <c r="A29" t="str">
        <f>Calculations!A29</f>
        <v>Nebraska</v>
      </c>
      <c r="B29" s="4">
        <f>Calculations!B29</f>
        <v>117065</v>
      </c>
      <c r="C29" s="4">
        <f>Calculations!R29</f>
        <v>3099.9500000000007</v>
      </c>
    </row>
    <row r="30" spans="1:3" x14ac:dyDescent="0.2">
      <c r="A30" t="str">
        <f>Calculations!A30</f>
        <v>Nevada</v>
      </c>
      <c r="B30" s="4">
        <f>Calculations!B30</f>
        <v>99138</v>
      </c>
      <c r="C30" s="4">
        <f>Calculations!R30</f>
        <v>2562.1399999999994</v>
      </c>
    </row>
    <row r="31" spans="1:3" x14ac:dyDescent="0.2">
      <c r="A31" t="str">
        <f>Calculations!A31</f>
        <v>New Hampshire</v>
      </c>
      <c r="B31" s="4">
        <f>Calculations!B31</f>
        <v>145675</v>
      </c>
      <c r="C31" s="4">
        <f>Calculations!R31</f>
        <v>1740.75</v>
      </c>
    </row>
    <row r="32" spans="1:3" x14ac:dyDescent="0.2">
      <c r="A32" t="str">
        <f>Calculations!A32</f>
        <v>New Jersey</v>
      </c>
      <c r="B32" s="4">
        <f>Calculations!B32</f>
        <v>149098</v>
      </c>
      <c r="C32" s="4">
        <f>Calculations!R32</f>
        <v>1501.1399999999994</v>
      </c>
    </row>
    <row r="33" spans="1:3" x14ac:dyDescent="0.2">
      <c r="A33" t="str">
        <f>Calculations!A33</f>
        <v>New Mexico</v>
      </c>
      <c r="B33" s="4">
        <f>Calculations!B33</f>
        <v>85731</v>
      </c>
      <c r="C33" s="4">
        <f>Calculations!R33</f>
        <v>2159.9300000000003</v>
      </c>
    </row>
    <row r="34" spans="1:3" x14ac:dyDescent="0.2">
      <c r="A34" t="str">
        <f>Calculations!A34</f>
        <v>New York</v>
      </c>
      <c r="B34" s="4">
        <f>Calculations!B34</f>
        <v>125659</v>
      </c>
      <c r="C34" s="4">
        <f>Calculations!R34</f>
        <v>3141.8700000000008</v>
      </c>
    </row>
    <row r="35" spans="1:3" x14ac:dyDescent="0.2">
      <c r="A35" t="str">
        <f>Calculations!A35</f>
        <v>North Carolina</v>
      </c>
      <c r="B35" s="4">
        <f>Calculations!B35</f>
        <v>104155</v>
      </c>
      <c r="C35" s="4">
        <f>Calculations!R35</f>
        <v>2712.6500000000015</v>
      </c>
    </row>
    <row r="36" spans="1:3" x14ac:dyDescent="0.2">
      <c r="A36" t="str">
        <f>Calculations!A36</f>
        <v>North Dakota</v>
      </c>
      <c r="B36" s="4">
        <f>Calculations!B36</f>
        <v>120038</v>
      </c>
      <c r="C36" s="4">
        <f>Calculations!R36</f>
        <v>3189.1399999999994</v>
      </c>
    </row>
    <row r="37" spans="1:3" x14ac:dyDescent="0.2">
      <c r="A37" t="str">
        <f>Calculations!A37</f>
        <v>Ohio</v>
      </c>
      <c r="B37" s="4">
        <f>Calculations!B37</f>
        <v>107524</v>
      </c>
      <c r="C37" s="4">
        <f>Calculations!R37</f>
        <v>2813.7199999999993</v>
      </c>
    </row>
    <row r="38" spans="1:3" x14ac:dyDescent="0.2">
      <c r="A38" t="str">
        <f>Calculations!A38</f>
        <v>Oklahoma</v>
      </c>
      <c r="B38" s="4">
        <f>Calculations!B38</f>
        <v>86773</v>
      </c>
      <c r="C38" s="4">
        <f>Calculations!R38</f>
        <v>2191.1899999999987</v>
      </c>
    </row>
    <row r="39" spans="1:3" x14ac:dyDescent="0.2">
      <c r="A39" t="str">
        <f>Calculations!A39</f>
        <v>Oregon</v>
      </c>
      <c r="B39" s="4">
        <f>Calculations!B39</f>
        <v>112909</v>
      </c>
      <c r="C39" s="4">
        <f>Calculations!R39</f>
        <v>2975.2700000000004</v>
      </c>
    </row>
    <row r="40" spans="1:3" x14ac:dyDescent="0.2">
      <c r="A40" t="str">
        <f>Calculations!A40</f>
        <v>Pennsylvania</v>
      </c>
      <c r="B40" s="4">
        <f>Calculations!B40</f>
        <v>119292</v>
      </c>
      <c r="C40" s="4">
        <f>Calculations!R40</f>
        <v>3166.7599999999984</v>
      </c>
    </row>
    <row r="41" spans="1:3" x14ac:dyDescent="0.2">
      <c r="A41" t="str">
        <f>Calculations!A41</f>
        <v>Rhode Island</v>
      </c>
      <c r="B41" s="4">
        <f>Calculations!B41</f>
        <v>132414</v>
      </c>
      <c r="C41" s="4">
        <f>Calculations!R41</f>
        <v>2669.0199999999986</v>
      </c>
    </row>
    <row r="42" spans="1:3" x14ac:dyDescent="0.2">
      <c r="A42" t="str">
        <f>Calculations!A42</f>
        <v>South Carolina</v>
      </c>
      <c r="B42" s="4">
        <f>Calculations!B42</f>
        <v>97250</v>
      </c>
      <c r="C42" s="4">
        <f>Calculations!R42</f>
        <v>2505.5</v>
      </c>
    </row>
    <row r="43" spans="1:3" x14ac:dyDescent="0.2">
      <c r="A43" t="str">
        <f>Calculations!A43</f>
        <v>South Dakota</v>
      </c>
      <c r="B43" s="4">
        <f>Calculations!B43</f>
        <v>107320</v>
      </c>
      <c r="C43" s="4">
        <f>Calculations!R43</f>
        <v>2807.6000000000004</v>
      </c>
    </row>
    <row r="44" spans="1:3" x14ac:dyDescent="0.2">
      <c r="A44" t="str">
        <f>Calculations!A44</f>
        <v>Tennessee</v>
      </c>
      <c r="B44" s="4">
        <f>Calculations!B44</f>
        <v>94403</v>
      </c>
      <c r="C44" s="4">
        <f>Calculations!R44</f>
        <v>2420.0899999999992</v>
      </c>
    </row>
    <row r="45" spans="1:3" x14ac:dyDescent="0.2">
      <c r="A45" t="str">
        <f>Calculations!A45</f>
        <v>Texas</v>
      </c>
      <c r="B45" s="4">
        <f>Calculations!B45</f>
        <v>103751</v>
      </c>
      <c r="C45" s="4">
        <f>Calculations!R45</f>
        <v>2700.5300000000007</v>
      </c>
    </row>
    <row r="46" spans="1:3" x14ac:dyDescent="0.2">
      <c r="A46" t="str">
        <f>Calculations!A46</f>
        <v>Utah</v>
      </c>
      <c r="B46" s="4">
        <f>Calculations!B46</f>
        <v>116206</v>
      </c>
      <c r="C46" s="4">
        <f>Calculations!R46</f>
        <v>3074.1800000000003</v>
      </c>
    </row>
    <row r="47" spans="1:3" x14ac:dyDescent="0.2">
      <c r="A47" t="str">
        <f>Calculations!A47</f>
        <v>Vermont</v>
      </c>
      <c r="B47" s="4">
        <f>Calculations!B47</f>
        <v>121615</v>
      </c>
      <c r="C47" s="4">
        <f>Calculations!R47</f>
        <v>3236.4500000000007</v>
      </c>
    </row>
    <row r="48" spans="1:3" x14ac:dyDescent="0.2">
      <c r="A48" t="str">
        <f>Calculations!A48</f>
        <v>Virginia</v>
      </c>
      <c r="B48" s="4">
        <f>Calculations!B48</f>
        <v>131359</v>
      </c>
      <c r="C48" s="4">
        <f>Calculations!R48</f>
        <v>2742.869999999999</v>
      </c>
    </row>
    <row r="49" spans="1:3" x14ac:dyDescent="0.2">
      <c r="A49" t="str">
        <f>Calculations!A49</f>
        <v>Washington</v>
      </c>
      <c r="B49" s="4">
        <f>Calculations!B49</f>
        <v>134207</v>
      </c>
      <c r="C49" s="4">
        <f>Calculations!R49</f>
        <v>2543.5099999999984</v>
      </c>
    </row>
    <row r="50" spans="1:3" x14ac:dyDescent="0.2">
      <c r="A50" t="str">
        <f>Calculations!A50</f>
        <v>West Virginia</v>
      </c>
      <c r="B50" s="4">
        <f>Calculations!B50</f>
        <v>86557</v>
      </c>
      <c r="C50" s="4">
        <f>Calculations!R50</f>
        <v>2184.7099999999991</v>
      </c>
    </row>
    <row r="51" spans="1:3" x14ac:dyDescent="0.2">
      <c r="A51" t="str">
        <f>Calculations!A51</f>
        <v>Wisconsin</v>
      </c>
      <c r="B51" s="4">
        <f>Calculations!B51</f>
        <v>117415</v>
      </c>
      <c r="C51" s="4">
        <f>Calculations!R51</f>
        <v>3110.4500000000007</v>
      </c>
    </row>
    <row r="52" spans="1:3" x14ac:dyDescent="0.2">
      <c r="A52" t="str">
        <f>Calculations!A52</f>
        <v>Wyoming</v>
      </c>
      <c r="B52" s="4">
        <f>Calculations!B52</f>
        <v>108368</v>
      </c>
      <c r="C52" s="4">
        <f>Calculations!R52</f>
        <v>2839.0399999999991</v>
      </c>
    </row>
    <row r="53" spans="1:3" x14ac:dyDescent="0.2">
      <c r="A53" t="str">
        <f>Calculations!A53</f>
        <v>USA</v>
      </c>
      <c r="B53" s="4">
        <f>Calculations!B53</f>
        <v>113246</v>
      </c>
      <c r="C53" s="4">
        <f>Calculations!R53</f>
        <v>2985.3799999999992</v>
      </c>
    </row>
    <row r="55" spans="1:3" ht="304" x14ac:dyDescent="0.2">
      <c r="A55" t="s">
        <v>362</v>
      </c>
      <c r="B55" s="58" t="s">
        <v>361</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67AC-696D-824D-9D4A-7CB67B28A36F}">
  <dimension ref="A1:R53"/>
  <sheetViews>
    <sheetView topLeftCell="A33" workbookViewId="0">
      <selection activeCell="P52" sqref="P52:R53"/>
    </sheetView>
  </sheetViews>
  <sheetFormatPr baseColWidth="10" defaultRowHeight="16" x14ac:dyDescent="0.2"/>
  <cols>
    <col min="2" max="2" width="11.1640625" style="51" bestFit="1" customWidth="1"/>
    <col min="3" max="3" width="11" style="51" customWidth="1"/>
    <col min="4" max="4" width="10.83203125" customWidth="1"/>
    <col min="5" max="5" width="10.83203125" style="51" customWidth="1"/>
    <col min="6" max="6" width="11" style="51" customWidth="1"/>
    <col min="7" max="7" width="11.1640625" style="51" customWidth="1"/>
    <col min="8" max="14" width="10.83203125" customWidth="1"/>
    <col min="16" max="18" width="10.83203125" customWidth="1"/>
  </cols>
  <sheetData>
    <row r="1" spans="1:18" s="49" customFormat="1" ht="51" x14ac:dyDescent="0.2">
      <c r="B1" s="50" t="s">
        <v>356</v>
      </c>
      <c r="C1" s="50" t="s">
        <v>341</v>
      </c>
      <c r="D1" s="49" t="s">
        <v>342</v>
      </c>
      <c r="E1" s="50" t="s">
        <v>343</v>
      </c>
      <c r="F1" s="50" t="s">
        <v>344</v>
      </c>
      <c r="G1" s="50" t="s">
        <v>345</v>
      </c>
      <c r="H1" s="49" t="s">
        <v>347</v>
      </c>
      <c r="I1" s="49" t="s">
        <v>348</v>
      </c>
      <c r="K1" s="49" t="s">
        <v>346</v>
      </c>
      <c r="L1" s="49" t="s">
        <v>349</v>
      </c>
      <c r="M1" s="49" t="s">
        <v>350</v>
      </c>
      <c r="N1" s="49" t="s">
        <v>351</v>
      </c>
      <c r="O1" s="49" t="s">
        <v>352</v>
      </c>
      <c r="P1" s="49" t="s">
        <v>353</v>
      </c>
      <c r="Q1" s="49" t="s">
        <v>354</v>
      </c>
      <c r="R1" s="49" t="s">
        <v>355</v>
      </c>
    </row>
    <row r="2" spans="1:18" x14ac:dyDescent="0.2">
      <c r="A2" t="str">
        <f>nhgis0002_ds261_2022_state!AB2</f>
        <v>Alabama</v>
      </c>
      <c r="B2" s="51">
        <f>nhgis0002_ds261_2022_state!AG2</f>
        <v>89784</v>
      </c>
      <c r="C2" s="51">
        <f>'1. Tax Parameters'!E$67</f>
        <v>29200</v>
      </c>
      <c r="D2" s="4">
        <f>B2-C2</f>
        <v>60584</v>
      </c>
      <c r="E2" s="51">
        <f>'1. Tax Parameters'!E$35</f>
        <v>23200</v>
      </c>
      <c r="F2" s="51">
        <f>'1. Tax Parameters'!E$36</f>
        <v>94300</v>
      </c>
      <c r="G2" s="51">
        <f>'1. Tax Parameters'!E$37</f>
        <v>201050</v>
      </c>
      <c r="H2" s="4">
        <f t="shared" ref="H2:H10" si="0">MIN(D2,E2)</f>
        <v>23200</v>
      </c>
      <c r="I2" s="4">
        <f t="shared" ref="I2:I10" si="1">MIN((D2-H2),(F2-E2))</f>
        <v>37384</v>
      </c>
      <c r="J2" s="4">
        <f t="shared" ref="J2:J10" si="2">MAX(MIN(D2-F2,G2-F2),0)</f>
        <v>0</v>
      </c>
      <c r="K2" s="3">
        <f t="shared" ref="K2:K10" si="3">H2*0.1</f>
        <v>2320</v>
      </c>
      <c r="L2" s="2">
        <f t="shared" ref="L2:L10" si="4">I2*0.12</f>
        <v>4486.08</v>
      </c>
      <c r="M2" s="2">
        <f t="shared" ref="M2:M10" si="5">J2*0.22</f>
        <v>0</v>
      </c>
      <c r="N2" s="3">
        <f t="shared" ref="N2:N10" si="6">SUM(K2:M2)</f>
        <v>6806.08</v>
      </c>
      <c r="O2" s="3">
        <f>N2-4000</f>
        <v>2806.08</v>
      </c>
      <c r="P2" s="2">
        <f>D2*0.15</f>
        <v>9087.6</v>
      </c>
      <c r="Q2" s="2">
        <f>P2-4000</f>
        <v>5087.6000000000004</v>
      </c>
      <c r="R2" s="2">
        <f>Q2-O2</f>
        <v>2281.5200000000004</v>
      </c>
    </row>
    <row r="3" spans="1:18" x14ac:dyDescent="0.2">
      <c r="A3" t="str">
        <f>nhgis0002_ds261_2022_state!AB3</f>
        <v>Alaska</v>
      </c>
      <c r="B3" s="51">
        <f>nhgis0002_ds261_2022_state!AG3</f>
        <v>128376</v>
      </c>
      <c r="C3" s="51">
        <f>'1. Tax Parameters'!E$67</f>
        <v>29200</v>
      </c>
      <c r="D3" s="4">
        <f t="shared" ref="D3:D52" si="7">B3-C3</f>
        <v>99176</v>
      </c>
      <c r="E3" s="51">
        <f>'1. Tax Parameters'!E$35</f>
        <v>23200</v>
      </c>
      <c r="F3" s="51">
        <f>'1. Tax Parameters'!E$36</f>
        <v>94300</v>
      </c>
      <c r="G3" s="51">
        <f>'1. Tax Parameters'!E$37</f>
        <v>201050</v>
      </c>
      <c r="H3" s="4">
        <f t="shared" si="0"/>
        <v>23200</v>
      </c>
      <c r="I3" s="4">
        <f t="shared" si="1"/>
        <v>71100</v>
      </c>
      <c r="J3" s="4">
        <f t="shared" si="2"/>
        <v>4876</v>
      </c>
      <c r="K3" s="3">
        <f t="shared" si="3"/>
        <v>2320</v>
      </c>
      <c r="L3" s="2">
        <f t="shared" si="4"/>
        <v>8532</v>
      </c>
      <c r="M3" s="2">
        <f t="shared" si="5"/>
        <v>1072.72</v>
      </c>
      <c r="N3" s="3">
        <f t="shared" si="6"/>
        <v>11924.72</v>
      </c>
      <c r="O3" s="3">
        <f t="shared" ref="O3:O53" si="8">N3-4000</f>
        <v>7924.7199999999993</v>
      </c>
      <c r="P3" s="2">
        <f t="shared" ref="P3:P52" si="9">D3*0.15</f>
        <v>14876.4</v>
      </c>
      <c r="Q3" s="2">
        <f t="shared" ref="Q3:Q53" si="10">P3-4000</f>
        <v>10876.4</v>
      </c>
      <c r="R3" s="2">
        <f t="shared" ref="R3:R52" si="11">Q3-O3</f>
        <v>2951.6800000000003</v>
      </c>
    </row>
    <row r="4" spans="1:18" x14ac:dyDescent="0.2">
      <c r="A4" t="str">
        <f>nhgis0002_ds261_2022_state!AB4</f>
        <v>Arizona</v>
      </c>
      <c r="B4" s="51">
        <f>nhgis0002_ds261_2022_state!AG4</f>
        <v>104407</v>
      </c>
      <c r="C4" s="51">
        <f>'1. Tax Parameters'!E$67</f>
        <v>29200</v>
      </c>
      <c r="D4" s="4">
        <f t="shared" si="7"/>
        <v>75207</v>
      </c>
      <c r="E4" s="51">
        <f>'1. Tax Parameters'!E$35</f>
        <v>23200</v>
      </c>
      <c r="F4" s="51">
        <f>'1. Tax Parameters'!E$36</f>
        <v>94300</v>
      </c>
      <c r="G4" s="51">
        <f>'1. Tax Parameters'!E$37</f>
        <v>201050</v>
      </c>
      <c r="H4" s="4">
        <f t="shared" si="0"/>
        <v>23200</v>
      </c>
      <c r="I4" s="4">
        <f t="shared" si="1"/>
        <v>52007</v>
      </c>
      <c r="J4" s="4">
        <f t="shared" si="2"/>
        <v>0</v>
      </c>
      <c r="K4" s="3">
        <f t="shared" si="3"/>
        <v>2320</v>
      </c>
      <c r="L4" s="2">
        <f t="shared" si="4"/>
        <v>6240.84</v>
      </c>
      <c r="M4" s="2">
        <f t="shared" si="5"/>
        <v>0</v>
      </c>
      <c r="N4" s="3">
        <f t="shared" si="6"/>
        <v>8560.84</v>
      </c>
      <c r="O4" s="3">
        <f t="shared" si="8"/>
        <v>4560.84</v>
      </c>
      <c r="P4" s="2">
        <f t="shared" si="9"/>
        <v>11281.05</v>
      </c>
      <c r="Q4" s="2">
        <f t="shared" si="10"/>
        <v>7281.0499999999993</v>
      </c>
      <c r="R4" s="2">
        <f t="shared" si="11"/>
        <v>2720.2099999999991</v>
      </c>
    </row>
    <row r="5" spans="1:18" x14ac:dyDescent="0.2">
      <c r="A5" t="str">
        <f>nhgis0002_ds261_2022_state!AB5</f>
        <v>Arkansas</v>
      </c>
      <c r="B5" s="51">
        <f>nhgis0002_ds261_2022_state!AG5</f>
        <v>85428</v>
      </c>
      <c r="C5" s="51">
        <f>'1. Tax Parameters'!E$67</f>
        <v>29200</v>
      </c>
      <c r="D5" s="4">
        <f t="shared" si="7"/>
        <v>56228</v>
      </c>
      <c r="E5" s="51">
        <f>'1. Tax Parameters'!E$35</f>
        <v>23200</v>
      </c>
      <c r="F5" s="51">
        <f>'1. Tax Parameters'!E$36</f>
        <v>94300</v>
      </c>
      <c r="G5" s="51">
        <f>'1. Tax Parameters'!E$37</f>
        <v>201050</v>
      </c>
      <c r="H5" s="4">
        <f t="shared" si="0"/>
        <v>23200</v>
      </c>
      <c r="I5" s="4">
        <f t="shared" si="1"/>
        <v>33028</v>
      </c>
      <c r="J5" s="4">
        <f t="shared" si="2"/>
        <v>0</v>
      </c>
      <c r="K5" s="3">
        <f t="shared" si="3"/>
        <v>2320</v>
      </c>
      <c r="L5" s="2">
        <f t="shared" si="4"/>
        <v>3963.3599999999997</v>
      </c>
      <c r="M5" s="2">
        <f t="shared" si="5"/>
        <v>0</v>
      </c>
      <c r="N5" s="3">
        <f t="shared" si="6"/>
        <v>6283.36</v>
      </c>
      <c r="O5" s="3">
        <f t="shared" si="8"/>
        <v>2283.3599999999997</v>
      </c>
      <c r="P5" s="2">
        <f t="shared" si="9"/>
        <v>8434.1999999999989</v>
      </c>
      <c r="Q5" s="2">
        <f t="shared" si="10"/>
        <v>4434.1999999999989</v>
      </c>
      <c r="R5" s="2">
        <f t="shared" si="11"/>
        <v>2150.8399999999992</v>
      </c>
    </row>
    <row r="6" spans="1:18" x14ac:dyDescent="0.2">
      <c r="A6" t="str">
        <f>nhgis0002_ds261_2022_state!AB6</f>
        <v>California</v>
      </c>
      <c r="B6" s="51">
        <f>nhgis0002_ds261_2022_state!AG6</f>
        <v>124818</v>
      </c>
      <c r="C6" s="51">
        <f>'1. Tax Parameters'!E$67</f>
        <v>29200</v>
      </c>
      <c r="D6" s="4">
        <f t="shared" si="7"/>
        <v>95618</v>
      </c>
      <c r="E6" s="51">
        <f>'1. Tax Parameters'!E$35</f>
        <v>23200</v>
      </c>
      <c r="F6" s="51">
        <f>'1. Tax Parameters'!E$36</f>
        <v>94300</v>
      </c>
      <c r="G6" s="51">
        <f>'1. Tax Parameters'!E$37</f>
        <v>201050</v>
      </c>
      <c r="H6" s="4">
        <f t="shared" si="0"/>
        <v>23200</v>
      </c>
      <c r="I6" s="4">
        <f t="shared" si="1"/>
        <v>71100</v>
      </c>
      <c r="J6" s="4">
        <f t="shared" si="2"/>
        <v>1318</v>
      </c>
      <c r="K6" s="3">
        <f t="shared" si="3"/>
        <v>2320</v>
      </c>
      <c r="L6" s="2">
        <f t="shared" si="4"/>
        <v>8532</v>
      </c>
      <c r="M6" s="2">
        <f t="shared" si="5"/>
        <v>289.95999999999998</v>
      </c>
      <c r="N6" s="3">
        <f t="shared" si="6"/>
        <v>11141.96</v>
      </c>
      <c r="O6" s="3">
        <f t="shared" si="8"/>
        <v>7141.9599999999991</v>
      </c>
      <c r="P6" s="2">
        <f t="shared" si="9"/>
        <v>14342.699999999999</v>
      </c>
      <c r="Q6" s="2">
        <f t="shared" si="10"/>
        <v>10342.699999999999</v>
      </c>
      <c r="R6" s="2">
        <f t="shared" si="11"/>
        <v>3200.74</v>
      </c>
    </row>
    <row r="7" spans="1:18" x14ac:dyDescent="0.2">
      <c r="A7" t="str">
        <f>nhgis0002_ds261_2022_state!AB7</f>
        <v>Colorado</v>
      </c>
      <c r="B7" s="51">
        <f>nhgis0002_ds261_2022_state!AG7</f>
        <v>130887</v>
      </c>
      <c r="C7" s="51">
        <f>'1. Tax Parameters'!E$67</f>
        <v>29200</v>
      </c>
      <c r="D7" s="4">
        <f t="shared" si="7"/>
        <v>101687</v>
      </c>
      <c r="E7" s="51">
        <f>'1. Tax Parameters'!E$35</f>
        <v>23200</v>
      </c>
      <c r="F7" s="51">
        <f>'1. Tax Parameters'!E$36</f>
        <v>94300</v>
      </c>
      <c r="G7" s="51">
        <f>'1. Tax Parameters'!E$37</f>
        <v>201050</v>
      </c>
      <c r="H7" s="4">
        <f t="shared" si="0"/>
        <v>23200</v>
      </c>
      <c r="I7" s="4">
        <f t="shared" si="1"/>
        <v>71100</v>
      </c>
      <c r="J7" s="4">
        <f t="shared" si="2"/>
        <v>7387</v>
      </c>
      <c r="K7" s="3">
        <f t="shared" si="3"/>
        <v>2320</v>
      </c>
      <c r="L7" s="2">
        <f t="shared" si="4"/>
        <v>8532</v>
      </c>
      <c r="M7" s="2">
        <f t="shared" si="5"/>
        <v>1625.14</v>
      </c>
      <c r="N7" s="3">
        <f t="shared" si="6"/>
        <v>12477.14</v>
      </c>
      <c r="O7" s="3">
        <f>N7-4000</f>
        <v>8477.14</v>
      </c>
      <c r="P7" s="2">
        <f t="shared" si="9"/>
        <v>15253.05</v>
      </c>
      <c r="Q7" s="2">
        <f t="shared" si="10"/>
        <v>11253.05</v>
      </c>
      <c r="R7" s="2">
        <f t="shared" si="11"/>
        <v>2775.91</v>
      </c>
    </row>
    <row r="8" spans="1:18" x14ac:dyDescent="0.2">
      <c r="A8" t="str">
        <f>nhgis0002_ds261_2022_state!AB8</f>
        <v>Connecticut</v>
      </c>
      <c r="B8" s="51">
        <f>nhgis0002_ds261_2022_state!AG8</f>
        <v>140778</v>
      </c>
      <c r="C8" s="51">
        <f>'1. Tax Parameters'!E$67</f>
        <v>29200</v>
      </c>
      <c r="D8" s="4">
        <f t="shared" si="7"/>
        <v>111578</v>
      </c>
      <c r="E8" s="51">
        <f>'1. Tax Parameters'!E$35</f>
        <v>23200</v>
      </c>
      <c r="F8" s="51">
        <f>'1. Tax Parameters'!E$36</f>
        <v>94300</v>
      </c>
      <c r="G8" s="51">
        <f>'1. Tax Parameters'!E$37</f>
        <v>201050</v>
      </c>
      <c r="H8" s="4">
        <f t="shared" si="0"/>
        <v>23200</v>
      </c>
      <c r="I8" s="4">
        <f t="shared" si="1"/>
        <v>71100</v>
      </c>
      <c r="J8" s="4">
        <f t="shared" si="2"/>
        <v>17278</v>
      </c>
      <c r="K8" s="3">
        <f t="shared" si="3"/>
        <v>2320</v>
      </c>
      <c r="L8" s="2">
        <f t="shared" si="4"/>
        <v>8532</v>
      </c>
      <c r="M8" s="2">
        <f t="shared" si="5"/>
        <v>3801.16</v>
      </c>
      <c r="N8" s="3">
        <f t="shared" si="6"/>
        <v>14653.16</v>
      </c>
      <c r="O8" s="3">
        <f t="shared" si="8"/>
        <v>10653.16</v>
      </c>
      <c r="P8" s="2">
        <f t="shared" si="9"/>
        <v>16736.7</v>
      </c>
      <c r="Q8" s="2">
        <f t="shared" si="10"/>
        <v>12736.7</v>
      </c>
      <c r="R8" s="2">
        <f t="shared" si="11"/>
        <v>2083.5400000000009</v>
      </c>
    </row>
    <row r="9" spans="1:18" x14ac:dyDescent="0.2">
      <c r="A9" t="str">
        <f>nhgis0002_ds261_2022_state!AB9</f>
        <v>Delaware</v>
      </c>
      <c r="B9" s="51">
        <f>nhgis0002_ds261_2022_state!AG9</f>
        <v>120947</v>
      </c>
      <c r="C9" s="51">
        <f>'1. Tax Parameters'!E$67</f>
        <v>29200</v>
      </c>
      <c r="D9" s="4">
        <f t="shared" si="7"/>
        <v>91747</v>
      </c>
      <c r="E9" s="51">
        <f>'1. Tax Parameters'!E$35</f>
        <v>23200</v>
      </c>
      <c r="F9" s="51">
        <f>'1. Tax Parameters'!E$36</f>
        <v>94300</v>
      </c>
      <c r="G9" s="51">
        <f>'1. Tax Parameters'!E$37</f>
        <v>201050</v>
      </c>
      <c r="H9" s="4">
        <f t="shared" si="0"/>
        <v>23200</v>
      </c>
      <c r="I9" s="4">
        <f t="shared" si="1"/>
        <v>68547</v>
      </c>
      <c r="J9" s="4">
        <f t="shared" si="2"/>
        <v>0</v>
      </c>
      <c r="K9" s="3">
        <f t="shared" si="3"/>
        <v>2320</v>
      </c>
      <c r="L9" s="2">
        <f t="shared" si="4"/>
        <v>8225.64</v>
      </c>
      <c r="M9" s="2">
        <f t="shared" si="5"/>
        <v>0</v>
      </c>
      <c r="N9" s="3">
        <f t="shared" si="6"/>
        <v>10545.64</v>
      </c>
      <c r="O9" s="3">
        <f t="shared" si="8"/>
        <v>6545.6399999999994</v>
      </c>
      <c r="P9" s="2">
        <f t="shared" si="9"/>
        <v>13762.05</v>
      </c>
      <c r="Q9" s="2">
        <f t="shared" si="10"/>
        <v>9762.0499999999993</v>
      </c>
      <c r="R9" s="2">
        <f t="shared" si="11"/>
        <v>3216.41</v>
      </c>
    </row>
    <row r="10" spans="1:18" s="1" customFormat="1" x14ac:dyDescent="0.2">
      <c r="A10" s="1" t="str">
        <f>nhgis0002_ds261_2022_state!AB10</f>
        <v>District of Columbia</v>
      </c>
      <c r="B10" s="51">
        <f>nhgis0002_ds261_2022_state!AG10</f>
        <v>195337</v>
      </c>
      <c r="C10" s="52">
        <f>'1. Tax Parameters'!E$67</f>
        <v>29200</v>
      </c>
      <c r="D10" s="53">
        <f t="shared" si="7"/>
        <v>166137</v>
      </c>
      <c r="E10" s="52">
        <f>'1. Tax Parameters'!E$35</f>
        <v>23200</v>
      </c>
      <c r="F10" s="52">
        <f>'1. Tax Parameters'!E$36</f>
        <v>94300</v>
      </c>
      <c r="G10" s="52">
        <f>'1. Tax Parameters'!E$37</f>
        <v>201050</v>
      </c>
      <c r="H10" s="53">
        <f t="shared" si="0"/>
        <v>23200</v>
      </c>
      <c r="I10" s="53">
        <f t="shared" si="1"/>
        <v>71100</v>
      </c>
      <c r="J10" s="53">
        <f t="shared" si="2"/>
        <v>71837</v>
      </c>
      <c r="K10" s="54">
        <f t="shared" si="3"/>
        <v>2320</v>
      </c>
      <c r="L10" s="55">
        <f t="shared" si="4"/>
        <v>8532</v>
      </c>
      <c r="M10" s="55">
        <f t="shared" si="5"/>
        <v>15804.14</v>
      </c>
      <c r="N10" s="54">
        <f t="shared" si="6"/>
        <v>26656.14</v>
      </c>
      <c r="O10" s="54">
        <f t="shared" si="8"/>
        <v>22656.14</v>
      </c>
      <c r="P10" s="55">
        <f t="shared" si="9"/>
        <v>24920.55</v>
      </c>
      <c r="Q10" s="55">
        <f t="shared" si="10"/>
        <v>20920.55</v>
      </c>
      <c r="R10" s="55">
        <f t="shared" si="11"/>
        <v>-1735.5900000000001</v>
      </c>
    </row>
    <row r="11" spans="1:18" x14ac:dyDescent="0.2">
      <c r="A11" t="str">
        <f>nhgis0002_ds261_2022_state!AB11</f>
        <v>Florida</v>
      </c>
      <c r="B11" s="51">
        <f>nhgis0002_ds261_2022_state!AG11</f>
        <v>99978</v>
      </c>
      <c r="C11" s="51">
        <f>'1. Tax Parameters'!E$67</f>
        <v>29200</v>
      </c>
      <c r="D11" s="4">
        <f t="shared" si="7"/>
        <v>70778</v>
      </c>
      <c r="E11" s="51">
        <f>'1. Tax Parameters'!E$35</f>
        <v>23200</v>
      </c>
      <c r="F11" s="51">
        <f>'1. Tax Parameters'!E$36</f>
        <v>94300</v>
      </c>
      <c r="G11" s="51">
        <f>'1. Tax Parameters'!E$37</f>
        <v>201050</v>
      </c>
      <c r="H11" s="4">
        <f t="shared" ref="H11:H52" si="12">MIN(D11,E11)</f>
        <v>23200</v>
      </c>
      <c r="I11" s="4">
        <f t="shared" ref="I11:I52" si="13">MIN((D11-H11),(F11-E11))</f>
        <v>47578</v>
      </c>
      <c r="J11" s="4">
        <f t="shared" ref="J11:J52" si="14">MAX(MIN(D11-F11,G11-F11),0)</f>
        <v>0</v>
      </c>
      <c r="K11" s="3">
        <f t="shared" ref="K11:K52" si="15">H11*0.1</f>
        <v>2320</v>
      </c>
      <c r="L11" s="2">
        <f t="shared" ref="L11:L52" si="16">I11*0.12</f>
        <v>5709.36</v>
      </c>
      <c r="M11" s="2">
        <f t="shared" ref="M11:M52" si="17">J11*0.22</f>
        <v>0</v>
      </c>
      <c r="N11" s="3">
        <f t="shared" ref="N11:N52" si="18">SUM(K11:M11)</f>
        <v>8029.36</v>
      </c>
      <c r="O11" s="3">
        <f t="shared" si="8"/>
        <v>4029.3599999999997</v>
      </c>
      <c r="P11" s="2">
        <f t="shared" si="9"/>
        <v>10616.699999999999</v>
      </c>
      <c r="Q11" s="2">
        <f t="shared" si="10"/>
        <v>6616.6999999999989</v>
      </c>
      <c r="R11" s="2">
        <f t="shared" si="11"/>
        <v>2587.3399999999992</v>
      </c>
    </row>
    <row r="12" spans="1:18" x14ac:dyDescent="0.2">
      <c r="A12" t="str">
        <f>nhgis0002_ds261_2022_state!AB12</f>
        <v>Georgia</v>
      </c>
      <c r="B12" s="51">
        <f>nhgis0002_ds261_2022_state!AG12</f>
        <v>107397</v>
      </c>
      <c r="C12" s="51">
        <f>'1. Tax Parameters'!E$67</f>
        <v>29200</v>
      </c>
      <c r="D12" s="4">
        <f t="shared" si="7"/>
        <v>78197</v>
      </c>
      <c r="E12" s="51">
        <f>'1. Tax Parameters'!E$35</f>
        <v>23200</v>
      </c>
      <c r="F12" s="51">
        <f>'1. Tax Parameters'!E$36</f>
        <v>94300</v>
      </c>
      <c r="G12" s="51">
        <f>'1. Tax Parameters'!E$37</f>
        <v>201050</v>
      </c>
      <c r="H12" s="4">
        <f t="shared" si="12"/>
        <v>23200</v>
      </c>
      <c r="I12" s="4">
        <f t="shared" si="13"/>
        <v>54997</v>
      </c>
      <c r="J12" s="4">
        <f t="shared" si="14"/>
        <v>0</v>
      </c>
      <c r="K12" s="3">
        <f t="shared" si="15"/>
        <v>2320</v>
      </c>
      <c r="L12" s="2">
        <f t="shared" si="16"/>
        <v>6599.6399999999994</v>
      </c>
      <c r="M12" s="2">
        <f t="shared" si="17"/>
        <v>0</v>
      </c>
      <c r="N12" s="3">
        <f t="shared" si="18"/>
        <v>8919.64</v>
      </c>
      <c r="O12" s="3">
        <f t="shared" si="8"/>
        <v>4919.6399999999994</v>
      </c>
      <c r="P12" s="2">
        <f t="shared" si="9"/>
        <v>11729.55</v>
      </c>
      <c r="Q12" s="2">
        <f t="shared" si="10"/>
        <v>7729.5499999999993</v>
      </c>
      <c r="R12" s="2">
        <f t="shared" si="11"/>
        <v>2809.91</v>
      </c>
    </row>
    <row r="13" spans="1:18" x14ac:dyDescent="0.2">
      <c r="A13" t="str">
        <f>nhgis0002_ds261_2022_state!AB13</f>
        <v>Hawaii</v>
      </c>
      <c r="B13" s="51">
        <f>nhgis0002_ds261_2022_state!AG13</f>
        <v>136092</v>
      </c>
      <c r="C13" s="51">
        <f>'1. Tax Parameters'!E$67</f>
        <v>29200</v>
      </c>
      <c r="D13" s="4">
        <f t="shared" si="7"/>
        <v>106892</v>
      </c>
      <c r="E13" s="51">
        <f>'1. Tax Parameters'!E$35</f>
        <v>23200</v>
      </c>
      <c r="F13" s="51">
        <f>'1. Tax Parameters'!E$36</f>
        <v>94300</v>
      </c>
      <c r="G13" s="51">
        <f>'1. Tax Parameters'!E$37</f>
        <v>201050</v>
      </c>
      <c r="H13" s="4">
        <f t="shared" si="12"/>
        <v>23200</v>
      </c>
      <c r="I13" s="4">
        <f t="shared" si="13"/>
        <v>71100</v>
      </c>
      <c r="J13" s="4">
        <f t="shared" si="14"/>
        <v>12592</v>
      </c>
      <c r="K13" s="3">
        <f t="shared" si="15"/>
        <v>2320</v>
      </c>
      <c r="L13" s="2">
        <f t="shared" si="16"/>
        <v>8532</v>
      </c>
      <c r="M13" s="2">
        <f t="shared" si="17"/>
        <v>2770.2400000000002</v>
      </c>
      <c r="N13" s="3">
        <f t="shared" si="18"/>
        <v>13622.24</v>
      </c>
      <c r="O13" s="3">
        <f t="shared" si="8"/>
        <v>9622.24</v>
      </c>
      <c r="P13" s="2">
        <f t="shared" si="9"/>
        <v>16033.8</v>
      </c>
      <c r="Q13" s="2">
        <f t="shared" si="10"/>
        <v>12033.8</v>
      </c>
      <c r="R13" s="2">
        <f t="shared" si="11"/>
        <v>2411.5599999999995</v>
      </c>
    </row>
    <row r="14" spans="1:18" x14ac:dyDescent="0.2">
      <c r="A14" t="str">
        <f>nhgis0002_ds261_2022_state!AB14</f>
        <v>Idaho</v>
      </c>
      <c r="B14" s="51">
        <f>nhgis0002_ds261_2022_state!AG14</f>
        <v>101684</v>
      </c>
      <c r="C14" s="51">
        <f>'1. Tax Parameters'!E$67</f>
        <v>29200</v>
      </c>
      <c r="D14" s="4">
        <f t="shared" si="7"/>
        <v>72484</v>
      </c>
      <c r="E14" s="51">
        <f>'1. Tax Parameters'!E$35</f>
        <v>23200</v>
      </c>
      <c r="F14" s="51">
        <f>'1. Tax Parameters'!E$36</f>
        <v>94300</v>
      </c>
      <c r="G14" s="51">
        <f>'1. Tax Parameters'!E$37</f>
        <v>201050</v>
      </c>
      <c r="H14" s="4">
        <f t="shared" si="12"/>
        <v>23200</v>
      </c>
      <c r="I14" s="4">
        <f t="shared" si="13"/>
        <v>49284</v>
      </c>
      <c r="J14" s="4">
        <f t="shared" si="14"/>
        <v>0</v>
      </c>
      <c r="K14" s="3">
        <f t="shared" si="15"/>
        <v>2320</v>
      </c>
      <c r="L14" s="2">
        <f t="shared" si="16"/>
        <v>5914.08</v>
      </c>
      <c r="M14" s="2">
        <f t="shared" si="17"/>
        <v>0</v>
      </c>
      <c r="N14" s="3">
        <f t="shared" si="18"/>
        <v>8234.08</v>
      </c>
      <c r="O14" s="3">
        <f t="shared" si="8"/>
        <v>4234.08</v>
      </c>
      <c r="P14" s="2">
        <f t="shared" si="9"/>
        <v>10872.6</v>
      </c>
      <c r="Q14" s="2">
        <f t="shared" si="10"/>
        <v>6872.6</v>
      </c>
      <c r="R14" s="2">
        <f t="shared" si="11"/>
        <v>2638.5200000000004</v>
      </c>
    </row>
    <row r="15" spans="1:18" x14ac:dyDescent="0.2">
      <c r="A15" t="str">
        <f>nhgis0002_ds261_2022_state!AB15</f>
        <v>Illinois</v>
      </c>
      <c r="B15" s="51">
        <f>nhgis0002_ds261_2022_state!AG15</f>
        <v>119365</v>
      </c>
      <c r="C15" s="51">
        <f>'1. Tax Parameters'!E$67</f>
        <v>29200</v>
      </c>
      <c r="D15" s="4">
        <f t="shared" si="7"/>
        <v>90165</v>
      </c>
      <c r="E15" s="51">
        <f>'1. Tax Parameters'!E$35</f>
        <v>23200</v>
      </c>
      <c r="F15" s="51">
        <f>'1. Tax Parameters'!E$36</f>
        <v>94300</v>
      </c>
      <c r="G15" s="51">
        <f>'1. Tax Parameters'!E$37</f>
        <v>201050</v>
      </c>
      <c r="H15" s="4">
        <f t="shared" si="12"/>
        <v>23200</v>
      </c>
      <c r="I15" s="4">
        <f t="shared" si="13"/>
        <v>66965</v>
      </c>
      <c r="J15" s="4">
        <f t="shared" si="14"/>
        <v>0</v>
      </c>
      <c r="K15" s="3">
        <f t="shared" si="15"/>
        <v>2320</v>
      </c>
      <c r="L15" s="2">
        <f t="shared" si="16"/>
        <v>8035.7999999999993</v>
      </c>
      <c r="M15" s="2">
        <f t="shared" si="17"/>
        <v>0</v>
      </c>
      <c r="N15" s="3">
        <f t="shared" si="18"/>
        <v>10355.799999999999</v>
      </c>
      <c r="O15" s="3">
        <f t="shared" si="8"/>
        <v>6355.7999999999993</v>
      </c>
      <c r="P15" s="2">
        <f t="shared" si="9"/>
        <v>13524.75</v>
      </c>
      <c r="Q15" s="2">
        <f t="shared" si="10"/>
        <v>9524.75</v>
      </c>
      <c r="R15" s="2">
        <f t="shared" si="11"/>
        <v>3168.9500000000007</v>
      </c>
    </row>
    <row r="16" spans="1:18" x14ac:dyDescent="0.2">
      <c r="A16" t="str">
        <f>nhgis0002_ds261_2022_state!AB16</f>
        <v>Indiana</v>
      </c>
      <c r="B16" s="51">
        <f>nhgis0002_ds261_2022_state!AG16</f>
        <v>100325</v>
      </c>
      <c r="C16" s="51">
        <f>'1. Tax Parameters'!E$67</f>
        <v>29200</v>
      </c>
      <c r="D16" s="4">
        <f t="shared" si="7"/>
        <v>71125</v>
      </c>
      <c r="E16" s="51">
        <f>'1. Tax Parameters'!E$35</f>
        <v>23200</v>
      </c>
      <c r="F16" s="51">
        <f>'1. Tax Parameters'!E$36</f>
        <v>94300</v>
      </c>
      <c r="G16" s="51">
        <f>'1. Tax Parameters'!E$37</f>
        <v>201050</v>
      </c>
      <c r="H16" s="4">
        <f t="shared" si="12"/>
        <v>23200</v>
      </c>
      <c r="I16" s="4">
        <f t="shared" si="13"/>
        <v>47925</v>
      </c>
      <c r="J16" s="4">
        <f t="shared" si="14"/>
        <v>0</v>
      </c>
      <c r="K16" s="3">
        <f t="shared" si="15"/>
        <v>2320</v>
      </c>
      <c r="L16" s="2">
        <f t="shared" si="16"/>
        <v>5751</v>
      </c>
      <c r="M16" s="2">
        <f t="shared" si="17"/>
        <v>0</v>
      </c>
      <c r="N16" s="3">
        <f t="shared" si="18"/>
        <v>8071</v>
      </c>
      <c r="O16" s="3">
        <f t="shared" si="8"/>
        <v>4071</v>
      </c>
      <c r="P16" s="2">
        <f t="shared" si="9"/>
        <v>10668.75</v>
      </c>
      <c r="Q16" s="2">
        <f t="shared" si="10"/>
        <v>6668.75</v>
      </c>
      <c r="R16" s="2">
        <f t="shared" si="11"/>
        <v>2597.75</v>
      </c>
    </row>
    <row r="17" spans="1:18" x14ac:dyDescent="0.2">
      <c r="A17" t="str">
        <f>nhgis0002_ds261_2022_state!AB17</f>
        <v>Iowa</v>
      </c>
      <c r="B17" s="51">
        <f>nhgis0002_ds261_2022_state!AG17</f>
        <v>113396</v>
      </c>
      <c r="C17" s="51">
        <f>'1. Tax Parameters'!E$67</f>
        <v>29200</v>
      </c>
      <c r="D17" s="4">
        <f t="shared" si="7"/>
        <v>84196</v>
      </c>
      <c r="E17" s="51">
        <f>'1. Tax Parameters'!E$35</f>
        <v>23200</v>
      </c>
      <c r="F17" s="51">
        <f>'1. Tax Parameters'!E$36</f>
        <v>94300</v>
      </c>
      <c r="G17" s="51">
        <f>'1. Tax Parameters'!E$37</f>
        <v>201050</v>
      </c>
      <c r="H17" s="4">
        <f t="shared" si="12"/>
        <v>23200</v>
      </c>
      <c r="I17" s="4">
        <f t="shared" si="13"/>
        <v>60996</v>
      </c>
      <c r="J17" s="4">
        <f t="shared" si="14"/>
        <v>0</v>
      </c>
      <c r="K17" s="3">
        <f t="shared" si="15"/>
        <v>2320</v>
      </c>
      <c r="L17" s="2">
        <f t="shared" si="16"/>
        <v>7319.5199999999995</v>
      </c>
      <c r="M17" s="2">
        <f t="shared" si="17"/>
        <v>0</v>
      </c>
      <c r="N17" s="3">
        <f t="shared" si="18"/>
        <v>9639.52</v>
      </c>
      <c r="O17" s="3">
        <f t="shared" si="8"/>
        <v>5639.52</v>
      </c>
      <c r="P17" s="2">
        <f t="shared" si="9"/>
        <v>12629.4</v>
      </c>
      <c r="Q17" s="2">
        <f t="shared" si="10"/>
        <v>8629.4</v>
      </c>
      <c r="R17" s="2">
        <f t="shared" si="11"/>
        <v>2989.8799999999992</v>
      </c>
    </row>
    <row r="18" spans="1:18" x14ac:dyDescent="0.2">
      <c r="A18" t="str">
        <f>nhgis0002_ds261_2022_state!AB18</f>
        <v>Kansas</v>
      </c>
      <c r="B18" s="51">
        <f>nhgis0002_ds261_2022_state!AG18</f>
        <v>105800</v>
      </c>
      <c r="C18" s="51">
        <f>'1. Tax Parameters'!E$67</f>
        <v>29200</v>
      </c>
      <c r="D18" s="4">
        <f t="shared" si="7"/>
        <v>76600</v>
      </c>
      <c r="E18" s="51">
        <f>'1. Tax Parameters'!E$35</f>
        <v>23200</v>
      </c>
      <c r="F18" s="51">
        <f>'1. Tax Parameters'!E$36</f>
        <v>94300</v>
      </c>
      <c r="G18" s="51">
        <f>'1. Tax Parameters'!E$37</f>
        <v>201050</v>
      </c>
      <c r="H18" s="4">
        <f t="shared" si="12"/>
        <v>23200</v>
      </c>
      <c r="I18" s="4">
        <f t="shared" si="13"/>
        <v>53400</v>
      </c>
      <c r="J18" s="4">
        <f t="shared" si="14"/>
        <v>0</v>
      </c>
      <c r="K18" s="3">
        <f t="shared" si="15"/>
        <v>2320</v>
      </c>
      <c r="L18" s="2">
        <f t="shared" si="16"/>
        <v>6408</v>
      </c>
      <c r="M18" s="2">
        <f t="shared" si="17"/>
        <v>0</v>
      </c>
      <c r="N18" s="3">
        <f t="shared" si="18"/>
        <v>8728</v>
      </c>
      <c r="O18" s="3">
        <f t="shared" si="8"/>
        <v>4728</v>
      </c>
      <c r="P18" s="2">
        <f t="shared" si="9"/>
        <v>11490</v>
      </c>
      <c r="Q18" s="2">
        <f t="shared" si="10"/>
        <v>7490</v>
      </c>
      <c r="R18" s="2">
        <f t="shared" si="11"/>
        <v>2762</v>
      </c>
    </row>
    <row r="19" spans="1:18" x14ac:dyDescent="0.2">
      <c r="A19" t="str">
        <f>nhgis0002_ds261_2022_state!AB19</f>
        <v>Kentucky</v>
      </c>
      <c r="B19" s="51">
        <f>nhgis0002_ds261_2022_state!AG19</f>
        <v>95752</v>
      </c>
      <c r="C19" s="51">
        <f>'1. Tax Parameters'!E$67</f>
        <v>29200</v>
      </c>
      <c r="D19" s="4">
        <f t="shared" si="7"/>
        <v>66552</v>
      </c>
      <c r="E19" s="51">
        <f>'1. Tax Parameters'!E$35</f>
        <v>23200</v>
      </c>
      <c r="F19" s="51">
        <f>'1. Tax Parameters'!E$36</f>
        <v>94300</v>
      </c>
      <c r="G19" s="51">
        <f>'1. Tax Parameters'!E$37</f>
        <v>201050</v>
      </c>
      <c r="H19" s="4">
        <f t="shared" si="12"/>
        <v>23200</v>
      </c>
      <c r="I19" s="4">
        <f t="shared" si="13"/>
        <v>43352</v>
      </c>
      <c r="J19" s="4">
        <f t="shared" si="14"/>
        <v>0</v>
      </c>
      <c r="K19" s="3">
        <f t="shared" si="15"/>
        <v>2320</v>
      </c>
      <c r="L19" s="2">
        <f t="shared" si="16"/>
        <v>5202.24</v>
      </c>
      <c r="M19" s="2">
        <f t="shared" si="17"/>
        <v>0</v>
      </c>
      <c r="N19" s="3">
        <f t="shared" si="18"/>
        <v>7522.24</v>
      </c>
      <c r="O19" s="3">
        <f t="shared" si="8"/>
        <v>3522.24</v>
      </c>
      <c r="P19" s="2">
        <f t="shared" si="9"/>
        <v>9982.7999999999993</v>
      </c>
      <c r="Q19" s="2">
        <f t="shared" si="10"/>
        <v>5982.7999999999993</v>
      </c>
      <c r="R19" s="2">
        <f t="shared" si="11"/>
        <v>2460.5599999999995</v>
      </c>
    </row>
    <row r="20" spans="1:18" x14ac:dyDescent="0.2">
      <c r="A20" t="str">
        <f>nhgis0002_ds261_2022_state!AB20</f>
        <v>Louisiana</v>
      </c>
      <c r="B20" s="51">
        <f>nhgis0002_ds261_2022_state!AG20</f>
        <v>93670</v>
      </c>
      <c r="C20" s="51">
        <f>'1. Tax Parameters'!E$67</f>
        <v>29200</v>
      </c>
      <c r="D20" s="4">
        <f t="shared" si="7"/>
        <v>64470</v>
      </c>
      <c r="E20" s="51">
        <f>'1. Tax Parameters'!E$35</f>
        <v>23200</v>
      </c>
      <c r="F20" s="51">
        <f>'1. Tax Parameters'!E$36</f>
        <v>94300</v>
      </c>
      <c r="G20" s="51">
        <f>'1. Tax Parameters'!E$37</f>
        <v>201050</v>
      </c>
      <c r="H20" s="4">
        <f t="shared" si="12"/>
        <v>23200</v>
      </c>
      <c r="I20" s="4">
        <f t="shared" si="13"/>
        <v>41270</v>
      </c>
      <c r="J20" s="4">
        <f t="shared" si="14"/>
        <v>0</v>
      </c>
      <c r="K20" s="3">
        <f t="shared" si="15"/>
        <v>2320</v>
      </c>
      <c r="L20" s="2">
        <f t="shared" si="16"/>
        <v>4952.3999999999996</v>
      </c>
      <c r="M20" s="2">
        <f t="shared" si="17"/>
        <v>0</v>
      </c>
      <c r="N20" s="3">
        <f t="shared" si="18"/>
        <v>7272.4</v>
      </c>
      <c r="O20" s="3">
        <f t="shared" si="8"/>
        <v>3272.3999999999996</v>
      </c>
      <c r="P20" s="2">
        <f t="shared" si="9"/>
        <v>9670.5</v>
      </c>
      <c r="Q20" s="2">
        <f t="shared" si="10"/>
        <v>5670.5</v>
      </c>
      <c r="R20" s="2">
        <f t="shared" si="11"/>
        <v>2398.1000000000004</v>
      </c>
    </row>
    <row r="21" spans="1:18" x14ac:dyDescent="0.2">
      <c r="A21" t="str">
        <f>nhgis0002_ds261_2022_state!AB21</f>
        <v>Maine</v>
      </c>
      <c r="B21" s="51">
        <f>nhgis0002_ds261_2022_state!AG21</f>
        <v>112436</v>
      </c>
      <c r="C21" s="51">
        <f>'1. Tax Parameters'!E$67</f>
        <v>29200</v>
      </c>
      <c r="D21" s="4">
        <f t="shared" si="7"/>
        <v>83236</v>
      </c>
      <c r="E21" s="51">
        <f>'1. Tax Parameters'!E$35</f>
        <v>23200</v>
      </c>
      <c r="F21" s="51">
        <f>'1. Tax Parameters'!E$36</f>
        <v>94300</v>
      </c>
      <c r="G21" s="51">
        <f>'1. Tax Parameters'!E$37</f>
        <v>201050</v>
      </c>
      <c r="H21" s="4">
        <f t="shared" si="12"/>
        <v>23200</v>
      </c>
      <c r="I21" s="4">
        <f t="shared" si="13"/>
        <v>60036</v>
      </c>
      <c r="J21" s="4">
        <f t="shared" si="14"/>
        <v>0</v>
      </c>
      <c r="K21" s="3">
        <f t="shared" si="15"/>
        <v>2320</v>
      </c>
      <c r="L21" s="2">
        <f t="shared" si="16"/>
        <v>7204.32</v>
      </c>
      <c r="M21" s="2">
        <f t="shared" si="17"/>
        <v>0</v>
      </c>
      <c r="N21" s="3">
        <f t="shared" si="18"/>
        <v>9524.32</v>
      </c>
      <c r="O21" s="3">
        <f t="shared" si="8"/>
        <v>5524.32</v>
      </c>
      <c r="P21" s="2">
        <f t="shared" si="9"/>
        <v>12485.4</v>
      </c>
      <c r="Q21" s="2">
        <f t="shared" si="10"/>
        <v>8485.4</v>
      </c>
      <c r="R21" s="2">
        <f t="shared" si="11"/>
        <v>2961.08</v>
      </c>
    </row>
    <row r="22" spans="1:18" x14ac:dyDescent="0.2">
      <c r="A22" t="str">
        <f>nhgis0002_ds261_2022_state!AB22</f>
        <v>Maryland</v>
      </c>
      <c r="B22" s="51">
        <f>nhgis0002_ds261_2022_state!AG22</f>
        <v>144427</v>
      </c>
      <c r="C22" s="51">
        <f>'1. Tax Parameters'!E$67</f>
        <v>29200</v>
      </c>
      <c r="D22" s="4">
        <f t="shared" si="7"/>
        <v>115227</v>
      </c>
      <c r="E22" s="51">
        <f>'1. Tax Parameters'!E$35</f>
        <v>23200</v>
      </c>
      <c r="F22" s="51">
        <f>'1. Tax Parameters'!E$36</f>
        <v>94300</v>
      </c>
      <c r="G22" s="51">
        <f>'1. Tax Parameters'!E$37</f>
        <v>201050</v>
      </c>
      <c r="H22" s="4">
        <f t="shared" si="12"/>
        <v>23200</v>
      </c>
      <c r="I22" s="4">
        <f t="shared" si="13"/>
        <v>71100</v>
      </c>
      <c r="J22" s="4">
        <f t="shared" si="14"/>
        <v>20927</v>
      </c>
      <c r="K22" s="3">
        <f t="shared" si="15"/>
        <v>2320</v>
      </c>
      <c r="L22" s="2">
        <f t="shared" si="16"/>
        <v>8532</v>
      </c>
      <c r="M22" s="2">
        <f t="shared" si="17"/>
        <v>4603.9399999999996</v>
      </c>
      <c r="N22" s="3">
        <f t="shared" si="18"/>
        <v>15455.939999999999</v>
      </c>
      <c r="O22" s="3">
        <f t="shared" si="8"/>
        <v>11455.939999999999</v>
      </c>
      <c r="P22" s="2">
        <f t="shared" si="9"/>
        <v>17284.05</v>
      </c>
      <c r="Q22" s="2">
        <f t="shared" si="10"/>
        <v>13284.05</v>
      </c>
      <c r="R22" s="2">
        <f t="shared" si="11"/>
        <v>1828.1100000000006</v>
      </c>
    </row>
    <row r="23" spans="1:18" s="1" customFormat="1" x14ac:dyDescent="0.2">
      <c r="A23" s="1" t="str">
        <f>nhgis0002_ds261_2022_state!AB23</f>
        <v>Massachusetts</v>
      </c>
      <c r="B23" s="51">
        <f>nhgis0002_ds261_2022_state!AG23</f>
        <v>152706</v>
      </c>
      <c r="C23" s="52">
        <f>'1. Tax Parameters'!E$67</f>
        <v>29200</v>
      </c>
      <c r="D23" s="53">
        <f t="shared" si="7"/>
        <v>123506</v>
      </c>
      <c r="E23" s="52">
        <f>'1. Tax Parameters'!E$35</f>
        <v>23200</v>
      </c>
      <c r="F23" s="52">
        <f>'1. Tax Parameters'!E$36</f>
        <v>94300</v>
      </c>
      <c r="G23" s="52">
        <f>'1. Tax Parameters'!E$37</f>
        <v>201050</v>
      </c>
      <c r="H23" s="53">
        <f t="shared" si="12"/>
        <v>23200</v>
      </c>
      <c r="I23" s="53">
        <f t="shared" si="13"/>
        <v>71100</v>
      </c>
      <c r="J23" s="53">
        <f t="shared" si="14"/>
        <v>29206</v>
      </c>
      <c r="K23" s="54">
        <f t="shared" si="15"/>
        <v>2320</v>
      </c>
      <c r="L23" s="55">
        <f t="shared" si="16"/>
        <v>8532</v>
      </c>
      <c r="M23" s="55">
        <f t="shared" si="17"/>
        <v>6425.32</v>
      </c>
      <c r="N23" s="54">
        <f t="shared" si="18"/>
        <v>17277.32</v>
      </c>
      <c r="O23" s="54">
        <f t="shared" si="8"/>
        <v>13277.32</v>
      </c>
      <c r="P23" s="55">
        <f t="shared" si="9"/>
        <v>18525.899999999998</v>
      </c>
      <c r="Q23" s="55">
        <f t="shared" si="10"/>
        <v>14525.899999999998</v>
      </c>
      <c r="R23" s="55">
        <f t="shared" si="11"/>
        <v>1248.5799999999981</v>
      </c>
    </row>
    <row r="24" spans="1:18" x14ac:dyDescent="0.2">
      <c r="A24" t="str">
        <f>nhgis0002_ds261_2022_state!AB24</f>
        <v>Michigan</v>
      </c>
      <c r="B24" s="51">
        <f>nhgis0002_ds261_2022_state!AG24</f>
        <v>106979</v>
      </c>
      <c r="C24" s="51">
        <f>'1. Tax Parameters'!E$67</f>
        <v>29200</v>
      </c>
      <c r="D24" s="4">
        <f t="shared" si="7"/>
        <v>77779</v>
      </c>
      <c r="E24" s="51">
        <f>'1. Tax Parameters'!E$35</f>
        <v>23200</v>
      </c>
      <c r="F24" s="51">
        <f>'1. Tax Parameters'!E$36</f>
        <v>94300</v>
      </c>
      <c r="G24" s="51">
        <f>'1. Tax Parameters'!E$37</f>
        <v>201050</v>
      </c>
      <c r="H24" s="4">
        <f t="shared" si="12"/>
        <v>23200</v>
      </c>
      <c r="I24" s="4">
        <f t="shared" si="13"/>
        <v>54579</v>
      </c>
      <c r="J24" s="4">
        <f t="shared" si="14"/>
        <v>0</v>
      </c>
      <c r="K24" s="3">
        <f t="shared" si="15"/>
        <v>2320</v>
      </c>
      <c r="L24" s="2">
        <f t="shared" si="16"/>
        <v>6549.48</v>
      </c>
      <c r="M24" s="2">
        <f t="shared" si="17"/>
        <v>0</v>
      </c>
      <c r="N24" s="3">
        <f t="shared" si="18"/>
        <v>8869.48</v>
      </c>
      <c r="O24" s="3">
        <f t="shared" si="8"/>
        <v>4869.4799999999996</v>
      </c>
      <c r="P24" s="2">
        <f t="shared" si="9"/>
        <v>11666.85</v>
      </c>
      <c r="Q24" s="2">
        <f t="shared" si="10"/>
        <v>7666.85</v>
      </c>
      <c r="R24" s="2">
        <f t="shared" si="11"/>
        <v>2797.3700000000008</v>
      </c>
    </row>
    <row r="25" spans="1:18" x14ac:dyDescent="0.2">
      <c r="A25" t="str">
        <f>nhgis0002_ds261_2022_state!AB25</f>
        <v>Minnesota</v>
      </c>
      <c r="B25" s="51">
        <f>nhgis0002_ds261_2022_state!AG25</f>
        <v>134714</v>
      </c>
      <c r="C25" s="51">
        <f>'1. Tax Parameters'!E$67</f>
        <v>29200</v>
      </c>
      <c r="D25" s="4">
        <f t="shared" si="7"/>
        <v>105514</v>
      </c>
      <c r="E25" s="51">
        <f>'1. Tax Parameters'!E$35</f>
        <v>23200</v>
      </c>
      <c r="F25" s="51">
        <f>'1. Tax Parameters'!E$36</f>
        <v>94300</v>
      </c>
      <c r="G25" s="51">
        <f>'1. Tax Parameters'!E$37</f>
        <v>201050</v>
      </c>
      <c r="H25" s="4">
        <f t="shared" si="12"/>
        <v>23200</v>
      </c>
      <c r="I25" s="4">
        <f t="shared" si="13"/>
        <v>71100</v>
      </c>
      <c r="J25" s="4">
        <f t="shared" si="14"/>
        <v>11214</v>
      </c>
      <c r="K25" s="3">
        <f t="shared" si="15"/>
        <v>2320</v>
      </c>
      <c r="L25" s="2">
        <f t="shared" si="16"/>
        <v>8532</v>
      </c>
      <c r="M25" s="2">
        <f t="shared" si="17"/>
        <v>2467.08</v>
      </c>
      <c r="N25" s="3">
        <f t="shared" si="18"/>
        <v>13319.08</v>
      </c>
      <c r="O25" s="3">
        <f t="shared" si="8"/>
        <v>9319.08</v>
      </c>
      <c r="P25" s="2">
        <f t="shared" si="9"/>
        <v>15827.099999999999</v>
      </c>
      <c r="Q25" s="2">
        <f t="shared" si="10"/>
        <v>11827.099999999999</v>
      </c>
      <c r="R25" s="2">
        <f t="shared" si="11"/>
        <v>2508.0199999999986</v>
      </c>
    </row>
    <row r="26" spans="1:18" x14ac:dyDescent="0.2">
      <c r="A26" t="str">
        <f>nhgis0002_ds261_2022_state!AB26</f>
        <v>Mississippi</v>
      </c>
      <c r="B26" s="51">
        <f>nhgis0002_ds261_2022_state!AG26</f>
        <v>81208</v>
      </c>
      <c r="C26" s="51">
        <f>'1. Tax Parameters'!E$67</f>
        <v>29200</v>
      </c>
      <c r="D26" s="4">
        <f t="shared" si="7"/>
        <v>52008</v>
      </c>
      <c r="E26" s="51">
        <f>'1. Tax Parameters'!E$35</f>
        <v>23200</v>
      </c>
      <c r="F26" s="51">
        <f>'1. Tax Parameters'!E$36</f>
        <v>94300</v>
      </c>
      <c r="G26" s="51">
        <f>'1. Tax Parameters'!E$37</f>
        <v>201050</v>
      </c>
      <c r="H26" s="4">
        <f t="shared" si="12"/>
        <v>23200</v>
      </c>
      <c r="I26" s="4">
        <f t="shared" si="13"/>
        <v>28808</v>
      </c>
      <c r="J26" s="4">
        <f t="shared" si="14"/>
        <v>0</v>
      </c>
      <c r="K26" s="3">
        <f t="shared" si="15"/>
        <v>2320</v>
      </c>
      <c r="L26" s="2">
        <f t="shared" si="16"/>
        <v>3456.96</v>
      </c>
      <c r="M26" s="2">
        <f t="shared" si="17"/>
        <v>0</v>
      </c>
      <c r="N26" s="3">
        <f t="shared" si="18"/>
        <v>5776.96</v>
      </c>
      <c r="O26" s="3">
        <f t="shared" si="8"/>
        <v>1776.96</v>
      </c>
      <c r="P26" s="2">
        <f t="shared" si="9"/>
        <v>7801.2</v>
      </c>
      <c r="Q26" s="2">
        <f t="shared" si="10"/>
        <v>3801.2</v>
      </c>
      <c r="R26" s="2">
        <f t="shared" si="11"/>
        <v>2024.2399999999998</v>
      </c>
    </row>
    <row r="27" spans="1:18" x14ac:dyDescent="0.2">
      <c r="A27" t="str">
        <f>nhgis0002_ds261_2022_state!AB27</f>
        <v>Missouri</v>
      </c>
      <c r="B27" s="51">
        <f>nhgis0002_ds261_2022_state!AG27</f>
        <v>100889</v>
      </c>
      <c r="C27" s="51">
        <f>'1. Tax Parameters'!E$67</f>
        <v>29200</v>
      </c>
      <c r="D27" s="4">
        <f t="shared" si="7"/>
        <v>71689</v>
      </c>
      <c r="E27" s="51">
        <f>'1. Tax Parameters'!E$35</f>
        <v>23200</v>
      </c>
      <c r="F27" s="51">
        <f>'1. Tax Parameters'!E$36</f>
        <v>94300</v>
      </c>
      <c r="G27" s="51">
        <f>'1. Tax Parameters'!E$37</f>
        <v>201050</v>
      </c>
      <c r="H27" s="4">
        <f t="shared" si="12"/>
        <v>23200</v>
      </c>
      <c r="I27" s="4">
        <f t="shared" si="13"/>
        <v>48489</v>
      </c>
      <c r="J27" s="4">
        <f t="shared" si="14"/>
        <v>0</v>
      </c>
      <c r="K27" s="3">
        <f t="shared" si="15"/>
        <v>2320</v>
      </c>
      <c r="L27" s="2">
        <f t="shared" si="16"/>
        <v>5818.6799999999994</v>
      </c>
      <c r="M27" s="2">
        <f t="shared" si="17"/>
        <v>0</v>
      </c>
      <c r="N27" s="3">
        <f t="shared" si="18"/>
        <v>8138.6799999999994</v>
      </c>
      <c r="O27" s="3">
        <f t="shared" si="8"/>
        <v>4138.6799999999994</v>
      </c>
      <c r="P27" s="2">
        <f t="shared" si="9"/>
        <v>10753.35</v>
      </c>
      <c r="Q27" s="2">
        <f t="shared" si="10"/>
        <v>6753.35</v>
      </c>
      <c r="R27" s="2">
        <f t="shared" si="11"/>
        <v>2614.670000000001</v>
      </c>
    </row>
    <row r="28" spans="1:18" x14ac:dyDescent="0.2">
      <c r="A28" t="str">
        <f>nhgis0002_ds261_2022_state!AB28</f>
        <v>Montana</v>
      </c>
      <c r="B28" s="51">
        <f>nhgis0002_ds261_2022_state!AG28</f>
        <v>103288</v>
      </c>
      <c r="C28" s="51">
        <f>'1. Tax Parameters'!E$67</f>
        <v>29200</v>
      </c>
      <c r="D28" s="4">
        <f t="shared" si="7"/>
        <v>74088</v>
      </c>
      <c r="E28" s="51">
        <f>'1. Tax Parameters'!E$35</f>
        <v>23200</v>
      </c>
      <c r="F28" s="51">
        <f>'1. Tax Parameters'!E$36</f>
        <v>94300</v>
      </c>
      <c r="G28" s="51">
        <f>'1. Tax Parameters'!E$37</f>
        <v>201050</v>
      </c>
      <c r="H28" s="4">
        <f t="shared" si="12"/>
        <v>23200</v>
      </c>
      <c r="I28" s="4">
        <f t="shared" si="13"/>
        <v>50888</v>
      </c>
      <c r="J28" s="4">
        <f t="shared" si="14"/>
        <v>0</v>
      </c>
      <c r="K28" s="3">
        <f t="shared" si="15"/>
        <v>2320</v>
      </c>
      <c r="L28" s="2">
        <f t="shared" si="16"/>
        <v>6106.5599999999995</v>
      </c>
      <c r="M28" s="2">
        <f t="shared" si="17"/>
        <v>0</v>
      </c>
      <c r="N28" s="3">
        <f t="shared" si="18"/>
        <v>8426.56</v>
      </c>
      <c r="O28" s="3">
        <f t="shared" si="8"/>
        <v>4426.5599999999995</v>
      </c>
      <c r="P28" s="2">
        <f t="shared" si="9"/>
        <v>11113.199999999999</v>
      </c>
      <c r="Q28" s="2">
        <f t="shared" si="10"/>
        <v>7113.1999999999989</v>
      </c>
      <c r="R28" s="2">
        <f t="shared" si="11"/>
        <v>2686.6399999999994</v>
      </c>
    </row>
    <row r="29" spans="1:18" x14ac:dyDescent="0.2">
      <c r="A29" t="str">
        <f>nhgis0002_ds261_2022_state!AB29</f>
        <v>Nebraska</v>
      </c>
      <c r="B29" s="51">
        <f>nhgis0002_ds261_2022_state!AG29</f>
        <v>117065</v>
      </c>
      <c r="C29" s="51">
        <f>'1. Tax Parameters'!E$67</f>
        <v>29200</v>
      </c>
      <c r="D29" s="4">
        <f t="shared" si="7"/>
        <v>87865</v>
      </c>
      <c r="E29" s="51">
        <f>'1. Tax Parameters'!E$35</f>
        <v>23200</v>
      </c>
      <c r="F29" s="51">
        <f>'1. Tax Parameters'!E$36</f>
        <v>94300</v>
      </c>
      <c r="G29" s="51">
        <f>'1. Tax Parameters'!E$37</f>
        <v>201050</v>
      </c>
      <c r="H29" s="4">
        <f t="shared" si="12"/>
        <v>23200</v>
      </c>
      <c r="I29" s="4">
        <f t="shared" si="13"/>
        <v>64665</v>
      </c>
      <c r="J29" s="4">
        <f t="shared" si="14"/>
        <v>0</v>
      </c>
      <c r="K29" s="3">
        <f t="shared" si="15"/>
        <v>2320</v>
      </c>
      <c r="L29" s="2">
        <f t="shared" si="16"/>
        <v>7759.7999999999993</v>
      </c>
      <c r="M29" s="2">
        <f t="shared" si="17"/>
        <v>0</v>
      </c>
      <c r="N29" s="3">
        <f t="shared" si="18"/>
        <v>10079.799999999999</v>
      </c>
      <c r="O29" s="3">
        <f t="shared" si="8"/>
        <v>6079.7999999999993</v>
      </c>
      <c r="P29" s="2">
        <f t="shared" si="9"/>
        <v>13179.75</v>
      </c>
      <c r="Q29" s="2">
        <f t="shared" si="10"/>
        <v>9179.75</v>
      </c>
      <c r="R29" s="2">
        <f t="shared" si="11"/>
        <v>3099.9500000000007</v>
      </c>
    </row>
    <row r="30" spans="1:18" x14ac:dyDescent="0.2">
      <c r="A30" t="str">
        <f>nhgis0002_ds261_2022_state!AB30</f>
        <v>Nevada</v>
      </c>
      <c r="B30" s="51">
        <f>nhgis0002_ds261_2022_state!AG30</f>
        <v>99138</v>
      </c>
      <c r="C30" s="51">
        <f>'1. Tax Parameters'!E$67</f>
        <v>29200</v>
      </c>
      <c r="D30" s="4">
        <f t="shared" si="7"/>
        <v>69938</v>
      </c>
      <c r="E30" s="51">
        <f>'1. Tax Parameters'!E$35</f>
        <v>23200</v>
      </c>
      <c r="F30" s="51">
        <f>'1. Tax Parameters'!E$36</f>
        <v>94300</v>
      </c>
      <c r="G30" s="51">
        <f>'1. Tax Parameters'!E$37</f>
        <v>201050</v>
      </c>
      <c r="H30" s="4">
        <f t="shared" si="12"/>
        <v>23200</v>
      </c>
      <c r="I30" s="4">
        <f t="shared" si="13"/>
        <v>46738</v>
      </c>
      <c r="J30" s="4">
        <f t="shared" si="14"/>
        <v>0</v>
      </c>
      <c r="K30" s="3">
        <f t="shared" si="15"/>
        <v>2320</v>
      </c>
      <c r="L30" s="2">
        <f t="shared" si="16"/>
        <v>5608.5599999999995</v>
      </c>
      <c r="M30" s="2">
        <f t="shared" si="17"/>
        <v>0</v>
      </c>
      <c r="N30" s="3">
        <f t="shared" si="18"/>
        <v>7928.5599999999995</v>
      </c>
      <c r="O30" s="3">
        <f t="shared" si="8"/>
        <v>3928.5599999999995</v>
      </c>
      <c r="P30" s="2">
        <f t="shared" si="9"/>
        <v>10490.699999999999</v>
      </c>
      <c r="Q30" s="2">
        <f t="shared" si="10"/>
        <v>6490.6999999999989</v>
      </c>
      <c r="R30" s="2">
        <f t="shared" si="11"/>
        <v>2562.1399999999994</v>
      </c>
    </row>
    <row r="31" spans="1:18" s="1" customFormat="1" x14ac:dyDescent="0.2">
      <c r="A31" s="1" t="str">
        <f>nhgis0002_ds261_2022_state!AB31</f>
        <v>New Hampshire</v>
      </c>
      <c r="B31" s="51">
        <f>nhgis0002_ds261_2022_state!AG31</f>
        <v>145675</v>
      </c>
      <c r="C31" s="52">
        <f>'1. Tax Parameters'!E$67</f>
        <v>29200</v>
      </c>
      <c r="D31" s="53">
        <f t="shared" si="7"/>
        <v>116475</v>
      </c>
      <c r="E31" s="52">
        <f>'1. Tax Parameters'!E$35</f>
        <v>23200</v>
      </c>
      <c r="F31" s="52">
        <f>'1. Tax Parameters'!E$36</f>
        <v>94300</v>
      </c>
      <c r="G31" s="52">
        <f>'1. Tax Parameters'!E$37</f>
        <v>201050</v>
      </c>
      <c r="H31" s="53">
        <f t="shared" si="12"/>
        <v>23200</v>
      </c>
      <c r="I31" s="53">
        <f t="shared" si="13"/>
        <v>71100</v>
      </c>
      <c r="J31" s="53">
        <f t="shared" si="14"/>
        <v>22175</v>
      </c>
      <c r="K31" s="54">
        <f t="shared" si="15"/>
        <v>2320</v>
      </c>
      <c r="L31" s="55">
        <f t="shared" si="16"/>
        <v>8532</v>
      </c>
      <c r="M31" s="55">
        <f t="shared" si="17"/>
        <v>4878.5</v>
      </c>
      <c r="N31" s="54">
        <f t="shared" si="18"/>
        <v>15730.5</v>
      </c>
      <c r="O31" s="54">
        <f t="shared" si="8"/>
        <v>11730.5</v>
      </c>
      <c r="P31" s="55">
        <f t="shared" si="9"/>
        <v>17471.25</v>
      </c>
      <c r="Q31" s="55">
        <f t="shared" si="10"/>
        <v>13471.25</v>
      </c>
      <c r="R31" s="55">
        <f t="shared" si="11"/>
        <v>1740.75</v>
      </c>
    </row>
    <row r="32" spans="1:18" s="1" customFormat="1" x14ac:dyDescent="0.2">
      <c r="A32" s="1" t="str">
        <f>nhgis0002_ds261_2022_state!AB32</f>
        <v>New Jersey</v>
      </c>
      <c r="B32" s="51">
        <f>nhgis0002_ds261_2022_state!AG32</f>
        <v>149098</v>
      </c>
      <c r="C32" s="52">
        <f>'1. Tax Parameters'!E$67</f>
        <v>29200</v>
      </c>
      <c r="D32" s="53">
        <f t="shared" si="7"/>
        <v>119898</v>
      </c>
      <c r="E32" s="52">
        <f>'1. Tax Parameters'!E$35</f>
        <v>23200</v>
      </c>
      <c r="F32" s="52">
        <f>'1. Tax Parameters'!E$36</f>
        <v>94300</v>
      </c>
      <c r="G32" s="52">
        <f>'1. Tax Parameters'!E$37</f>
        <v>201050</v>
      </c>
      <c r="H32" s="53">
        <f t="shared" si="12"/>
        <v>23200</v>
      </c>
      <c r="I32" s="53">
        <f t="shared" si="13"/>
        <v>71100</v>
      </c>
      <c r="J32" s="53">
        <f t="shared" si="14"/>
        <v>25598</v>
      </c>
      <c r="K32" s="54">
        <f t="shared" si="15"/>
        <v>2320</v>
      </c>
      <c r="L32" s="55">
        <f t="shared" si="16"/>
        <v>8532</v>
      </c>
      <c r="M32" s="55">
        <f t="shared" si="17"/>
        <v>5631.56</v>
      </c>
      <c r="N32" s="54">
        <f t="shared" si="18"/>
        <v>16483.560000000001</v>
      </c>
      <c r="O32" s="54">
        <f t="shared" si="8"/>
        <v>12483.560000000001</v>
      </c>
      <c r="P32" s="55">
        <f t="shared" si="9"/>
        <v>17984.7</v>
      </c>
      <c r="Q32" s="55">
        <f t="shared" si="10"/>
        <v>13984.7</v>
      </c>
      <c r="R32" s="55">
        <f t="shared" si="11"/>
        <v>1501.1399999999994</v>
      </c>
    </row>
    <row r="33" spans="1:18" x14ac:dyDescent="0.2">
      <c r="A33" t="str">
        <f>nhgis0002_ds261_2022_state!AB33</f>
        <v>New Mexico</v>
      </c>
      <c r="B33" s="51">
        <f>nhgis0002_ds261_2022_state!AG33</f>
        <v>85731</v>
      </c>
      <c r="C33" s="51">
        <f>'1. Tax Parameters'!E$67</f>
        <v>29200</v>
      </c>
      <c r="D33" s="4">
        <f t="shared" si="7"/>
        <v>56531</v>
      </c>
      <c r="E33" s="51">
        <f>'1. Tax Parameters'!E$35</f>
        <v>23200</v>
      </c>
      <c r="F33" s="51">
        <f>'1. Tax Parameters'!E$36</f>
        <v>94300</v>
      </c>
      <c r="G33" s="51">
        <f>'1. Tax Parameters'!E$37</f>
        <v>201050</v>
      </c>
      <c r="H33" s="4">
        <f t="shared" si="12"/>
        <v>23200</v>
      </c>
      <c r="I33" s="4">
        <f t="shared" si="13"/>
        <v>33331</v>
      </c>
      <c r="J33" s="4">
        <f t="shared" si="14"/>
        <v>0</v>
      </c>
      <c r="K33" s="3">
        <f t="shared" si="15"/>
        <v>2320</v>
      </c>
      <c r="L33" s="2">
        <f t="shared" si="16"/>
        <v>3999.72</v>
      </c>
      <c r="M33" s="2">
        <f t="shared" si="17"/>
        <v>0</v>
      </c>
      <c r="N33" s="3">
        <f t="shared" si="18"/>
        <v>6319.7199999999993</v>
      </c>
      <c r="O33" s="3">
        <f t="shared" si="8"/>
        <v>2319.7199999999993</v>
      </c>
      <c r="P33" s="2">
        <f t="shared" si="9"/>
        <v>8479.65</v>
      </c>
      <c r="Q33" s="2">
        <f t="shared" si="10"/>
        <v>4479.6499999999996</v>
      </c>
      <c r="R33" s="2">
        <f t="shared" si="11"/>
        <v>2159.9300000000003</v>
      </c>
    </row>
    <row r="34" spans="1:18" x14ac:dyDescent="0.2">
      <c r="A34" t="str">
        <f>nhgis0002_ds261_2022_state!AB34</f>
        <v>New York</v>
      </c>
      <c r="B34" s="51">
        <f>nhgis0002_ds261_2022_state!AG34</f>
        <v>125659</v>
      </c>
      <c r="C34" s="51">
        <f>'1. Tax Parameters'!E$67</f>
        <v>29200</v>
      </c>
      <c r="D34" s="4">
        <f t="shared" si="7"/>
        <v>96459</v>
      </c>
      <c r="E34" s="51">
        <f>'1. Tax Parameters'!E$35</f>
        <v>23200</v>
      </c>
      <c r="F34" s="51">
        <f>'1. Tax Parameters'!E$36</f>
        <v>94300</v>
      </c>
      <c r="G34" s="51">
        <f>'1. Tax Parameters'!E$37</f>
        <v>201050</v>
      </c>
      <c r="H34" s="4">
        <f t="shared" si="12"/>
        <v>23200</v>
      </c>
      <c r="I34" s="4">
        <f t="shared" si="13"/>
        <v>71100</v>
      </c>
      <c r="J34" s="4">
        <f t="shared" si="14"/>
        <v>2159</v>
      </c>
      <c r="K34" s="3">
        <f t="shared" si="15"/>
        <v>2320</v>
      </c>
      <c r="L34" s="2">
        <f t="shared" si="16"/>
        <v>8532</v>
      </c>
      <c r="M34" s="2">
        <f t="shared" si="17"/>
        <v>474.98</v>
      </c>
      <c r="N34" s="3">
        <f t="shared" si="18"/>
        <v>11326.98</v>
      </c>
      <c r="O34" s="3">
        <f t="shared" si="8"/>
        <v>7326.98</v>
      </c>
      <c r="P34" s="2">
        <f t="shared" si="9"/>
        <v>14468.85</v>
      </c>
      <c r="Q34" s="2">
        <f t="shared" si="10"/>
        <v>10468.85</v>
      </c>
      <c r="R34" s="2">
        <f t="shared" si="11"/>
        <v>3141.8700000000008</v>
      </c>
    </row>
    <row r="35" spans="1:18" x14ac:dyDescent="0.2">
      <c r="A35" t="str">
        <f>nhgis0002_ds261_2022_state!AB35</f>
        <v>North Carolina</v>
      </c>
      <c r="B35" s="51">
        <f>nhgis0002_ds261_2022_state!AG35</f>
        <v>104155</v>
      </c>
      <c r="C35" s="51">
        <f>'1. Tax Parameters'!E$67</f>
        <v>29200</v>
      </c>
      <c r="D35" s="4">
        <f t="shared" si="7"/>
        <v>74955</v>
      </c>
      <c r="E35" s="51">
        <f>'1. Tax Parameters'!E$35</f>
        <v>23200</v>
      </c>
      <c r="F35" s="51">
        <f>'1. Tax Parameters'!E$36</f>
        <v>94300</v>
      </c>
      <c r="G35" s="51">
        <f>'1. Tax Parameters'!E$37</f>
        <v>201050</v>
      </c>
      <c r="H35" s="4">
        <f t="shared" si="12"/>
        <v>23200</v>
      </c>
      <c r="I35" s="4">
        <f t="shared" si="13"/>
        <v>51755</v>
      </c>
      <c r="J35" s="4">
        <f t="shared" si="14"/>
        <v>0</v>
      </c>
      <c r="K35" s="3">
        <f t="shared" si="15"/>
        <v>2320</v>
      </c>
      <c r="L35" s="2">
        <f t="shared" si="16"/>
        <v>6210.5999999999995</v>
      </c>
      <c r="M35" s="2">
        <f t="shared" si="17"/>
        <v>0</v>
      </c>
      <c r="N35" s="3">
        <f t="shared" si="18"/>
        <v>8530.5999999999985</v>
      </c>
      <c r="O35" s="3">
        <f t="shared" si="8"/>
        <v>4530.5999999999985</v>
      </c>
      <c r="P35" s="2">
        <f t="shared" si="9"/>
        <v>11243.25</v>
      </c>
      <c r="Q35" s="2">
        <f t="shared" si="10"/>
        <v>7243.25</v>
      </c>
      <c r="R35" s="2">
        <f t="shared" si="11"/>
        <v>2712.6500000000015</v>
      </c>
    </row>
    <row r="36" spans="1:18" x14ac:dyDescent="0.2">
      <c r="A36" t="str">
        <f>nhgis0002_ds261_2022_state!AB36</f>
        <v>North Dakota</v>
      </c>
      <c r="B36" s="51">
        <f>nhgis0002_ds261_2022_state!AG36</f>
        <v>120038</v>
      </c>
      <c r="C36" s="51">
        <f>'1. Tax Parameters'!E$67</f>
        <v>29200</v>
      </c>
      <c r="D36" s="4">
        <f t="shared" si="7"/>
        <v>90838</v>
      </c>
      <c r="E36" s="51">
        <f>'1. Tax Parameters'!E$35</f>
        <v>23200</v>
      </c>
      <c r="F36" s="51">
        <f>'1. Tax Parameters'!E$36</f>
        <v>94300</v>
      </c>
      <c r="G36" s="51">
        <f>'1. Tax Parameters'!E$37</f>
        <v>201050</v>
      </c>
      <c r="H36" s="4">
        <f t="shared" si="12"/>
        <v>23200</v>
      </c>
      <c r="I36" s="4">
        <f t="shared" si="13"/>
        <v>67638</v>
      </c>
      <c r="J36" s="4">
        <f t="shared" si="14"/>
        <v>0</v>
      </c>
      <c r="K36" s="3">
        <f t="shared" si="15"/>
        <v>2320</v>
      </c>
      <c r="L36" s="2">
        <f t="shared" si="16"/>
        <v>8116.5599999999995</v>
      </c>
      <c r="M36" s="2">
        <f t="shared" si="17"/>
        <v>0</v>
      </c>
      <c r="N36" s="3">
        <f t="shared" si="18"/>
        <v>10436.56</v>
      </c>
      <c r="O36" s="3">
        <f t="shared" si="8"/>
        <v>6436.5599999999995</v>
      </c>
      <c r="P36" s="2">
        <f t="shared" si="9"/>
        <v>13625.699999999999</v>
      </c>
      <c r="Q36" s="2">
        <f t="shared" si="10"/>
        <v>9625.6999999999989</v>
      </c>
      <c r="R36" s="2">
        <f t="shared" si="11"/>
        <v>3189.1399999999994</v>
      </c>
    </row>
    <row r="37" spans="1:18" x14ac:dyDescent="0.2">
      <c r="A37" t="str">
        <f>nhgis0002_ds261_2022_state!AB37</f>
        <v>Ohio</v>
      </c>
      <c r="B37" s="51">
        <f>nhgis0002_ds261_2022_state!AG37</f>
        <v>107524</v>
      </c>
      <c r="C37" s="51">
        <f>'1. Tax Parameters'!E$67</f>
        <v>29200</v>
      </c>
      <c r="D37" s="4">
        <f t="shared" si="7"/>
        <v>78324</v>
      </c>
      <c r="E37" s="51">
        <f>'1. Tax Parameters'!E$35</f>
        <v>23200</v>
      </c>
      <c r="F37" s="51">
        <f>'1. Tax Parameters'!E$36</f>
        <v>94300</v>
      </c>
      <c r="G37" s="51">
        <f>'1. Tax Parameters'!E$37</f>
        <v>201050</v>
      </c>
      <c r="H37" s="4">
        <f t="shared" si="12"/>
        <v>23200</v>
      </c>
      <c r="I37" s="4">
        <f t="shared" si="13"/>
        <v>55124</v>
      </c>
      <c r="J37" s="4">
        <f t="shared" si="14"/>
        <v>0</v>
      </c>
      <c r="K37" s="3">
        <f t="shared" si="15"/>
        <v>2320</v>
      </c>
      <c r="L37" s="2">
        <f t="shared" si="16"/>
        <v>6614.88</v>
      </c>
      <c r="M37" s="2">
        <f t="shared" si="17"/>
        <v>0</v>
      </c>
      <c r="N37" s="3">
        <f t="shared" si="18"/>
        <v>8934.880000000001</v>
      </c>
      <c r="O37" s="3">
        <f t="shared" si="8"/>
        <v>4934.880000000001</v>
      </c>
      <c r="P37" s="2">
        <f t="shared" si="9"/>
        <v>11748.6</v>
      </c>
      <c r="Q37" s="2">
        <f t="shared" si="10"/>
        <v>7748.6</v>
      </c>
      <c r="R37" s="2">
        <f t="shared" si="11"/>
        <v>2813.7199999999993</v>
      </c>
    </row>
    <row r="38" spans="1:18" x14ac:dyDescent="0.2">
      <c r="A38" t="str">
        <f>nhgis0002_ds261_2022_state!AB38</f>
        <v>Oklahoma</v>
      </c>
      <c r="B38" s="51">
        <f>nhgis0002_ds261_2022_state!AG38</f>
        <v>86773</v>
      </c>
      <c r="C38" s="51">
        <f>'1. Tax Parameters'!E$67</f>
        <v>29200</v>
      </c>
      <c r="D38" s="4">
        <f t="shared" si="7"/>
        <v>57573</v>
      </c>
      <c r="E38" s="51">
        <f>'1. Tax Parameters'!E$35</f>
        <v>23200</v>
      </c>
      <c r="F38" s="51">
        <f>'1. Tax Parameters'!E$36</f>
        <v>94300</v>
      </c>
      <c r="G38" s="51">
        <f>'1. Tax Parameters'!E$37</f>
        <v>201050</v>
      </c>
      <c r="H38" s="4">
        <f t="shared" si="12"/>
        <v>23200</v>
      </c>
      <c r="I38" s="4">
        <f t="shared" si="13"/>
        <v>34373</v>
      </c>
      <c r="J38" s="4">
        <f t="shared" si="14"/>
        <v>0</v>
      </c>
      <c r="K38" s="3">
        <f t="shared" si="15"/>
        <v>2320</v>
      </c>
      <c r="L38" s="2">
        <f t="shared" si="16"/>
        <v>4124.76</v>
      </c>
      <c r="M38" s="2">
        <f t="shared" si="17"/>
        <v>0</v>
      </c>
      <c r="N38" s="3">
        <f t="shared" si="18"/>
        <v>6444.76</v>
      </c>
      <c r="O38" s="3">
        <f t="shared" si="8"/>
        <v>2444.7600000000002</v>
      </c>
      <c r="P38" s="2">
        <f t="shared" si="9"/>
        <v>8635.9499999999989</v>
      </c>
      <c r="Q38" s="2">
        <f t="shared" si="10"/>
        <v>4635.9499999999989</v>
      </c>
      <c r="R38" s="2">
        <f t="shared" si="11"/>
        <v>2191.1899999999987</v>
      </c>
    </row>
    <row r="39" spans="1:18" x14ac:dyDescent="0.2">
      <c r="A39" t="str">
        <f>nhgis0002_ds261_2022_state!AB39</f>
        <v>Oregon</v>
      </c>
      <c r="B39" s="51">
        <f>nhgis0002_ds261_2022_state!AG39</f>
        <v>112909</v>
      </c>
      <c r="C39" s="51">
        <f>'1. Tax Parameters'!E$67</f>
        <v>29200</v>
      </c>
      <c r="D39" s="4">
        <f t="shared" si="7"/>
        <v>83709</v>
      </c>
      <c r="E39" s="51">
        <f>'1. Tax Parameters'!E$35</f>
        <v>23200</v>
      </c>
      <c r="F39" s="51">
        <f>'1. Tax Parameters'!E$36</f>
        <v>94300</v>
      </c>
      <c r="G39" s="51">
        <f>'1. Tax Parameters'!E$37</f>
        <v>201050</v>
      </c>
      <c r="H39" s="4">
        <f t="shared" si="12"/>
        <v>23200</v>
      </c>
      <c r="I39" s="4">
        <f t="shared" si="13"/>
        <v>60509</v>
      </c>
      <c r="J39" s="4">
        <f t="shared" si="14"/>
        <v>0</v>
      </c>
      <c r="K39" s="3">
        <f t="shared" si="15"/>
        <v>2320</v>
      </c>
      <c r="L39" s="2">
        <f t="shared" si="16"/>
        <v>7261.08</v>
      </c>
      <c r="M39" s="2">
        <f t="shared" si="17"/>
        <v>0</v>
      </c>
      <c r="N39" s="3">
        <f t="shared" si="18"/>
        <v>9581.08</v>
      </c>
      <c r="O39" s="3">
        <f t="shared" si="8"/>
        <v>5581.08</v>
      </c>
      <c r="P39" s="2">
        <f t="shared" si="9"/>
        <v>12556.35</v>
      </c>
      <c r="Q39" s="2">
        <f t="shared" si="10"/>
        <v>8556.35</v>
      </c>
      <c r="R39" s="2">
        <f t="shared" si="11"/>
        <v>2975.2700000000004</v>
      </c>
    </row>
    <row r="40" spans="1:18" x14ac:dyDescent="0.2">
      <c r="A40" t="str">
        <f>nhgis0002_ds261_2022_state!AB40</f>
        <v>Pennsylvania</v>
      </c>
      <c r="B40" s="51">
        <f>nhgis0002_ds261_2022_state!AG40</f>
        <v>119292</v>
      </c>
      <c r="C40" s="51">
        <f>'1. Tax Parameters'!E$67</f>
        <v>29200</v>
      </c>
      <c r="D40" s="4">
        <f t="shared" si="7"/>
        <v>90092</v>
      </c>
      <c r="E40" s="51">
        <f>'1. Tax Parameters'!E$35</f>
        <v>23200</v>
      </c>
      <c r="F40" s="51">
        <f>'1. Tax Parameters'!E$36</f>
        <v>94300</v>
      </c>
      <c r="G40" s="51">
        <f>'1. Tax Parameters'!E$37</f>
        <v>201050</v>
      </c>
      <c r="H40" s="4">
        <f t="shared" si="12"/>
        <v>23200</v>
      </c>
      <c r="I40" s="4">
        <f t="shared" si="13"/>
        <v>66892</v>
      </c>
      <c r="J40" s="4">
        <f t="shared" si="14"/>
        <v>0</v>
      </c>
      <c r="K40" s="3">
        <f t="shared" si="15"/>
        <v>2320</v>
      </c>
      <c r="L40" s="2">
        <f t="shared" si="16"/>
        <v>8027.04</v>
      </c>
      <c r="M40" s="2">
        <f t="shared" si="17"/>
        <v>0</v>
      </c>
      <c r="N40" s="3">
        <f t="shared" si="18"/>
        <v>10347.040000000001</v>
      </c>
      <c r="O40" s="3">
        <f t="shared" si="8"/>
        <v>6347.0400000000009</v>
      </c>
      <c r="P40" s="2">
        <f t="shared" si="9"/>
        <v>13513.8</v>
      </c>
      <c r="Q40" s="2">
        <f t="shared" si="10"/>
        <v>9513.7999999999993</v>
      </c>
      <c r="R40" s="2">
        <f t="shared" si="11"/>
        <v>3166.7599999999984</v>
      </c>
    </row>
    <row r="41" spans="1:18" x14ac:dyDescent="0.2">
      <c r="A41" t="str">
        <f>nhgis0002_ds261_2022_state!AB41</f>
        <v>Rhode Island</v>
      </c>
      <c r="B41" s="51">
        <f>nhgis0002_ds261_2022_state!AG41</f>
        <v>132414</v>
      </c>
      <c r="C41" s="51">
        <f>'1. Tax Parameters'!E$67</f>
        <v>29200</v>
      </c>
      <c r="D41" s="4">
        <f t="shared" si="7"/>
        <v>103214</v>
      </c>
      <c r="E41" s="51">
        <f>'1. Tax Parameters'!E$35</f>
        <v>23200</v>
      </c>
      <c r="F41" s="51">
        <f>'1. Tax Parameters'!E$36</f>
        <v>94300</v>
      </c>
      <c r="G41" s="51">
        <f>'1. Tax Parameters'!E$37</f>
        <v>201050</v>
      </c>
      <c r="H41" s="4">
        <f t="shared" si="12"/>
        <v>23200</v>
      </c>
      <c r="I41" s="4">
        <f t="shared" si="13"/>
        <v>71100</v>
      </c>
      <c r="J41" s="4">
        <f t="shared" si="14"/>
        <v>8914</v>
      </c>
      <c r="K41" s="3">
        <f t="shared" si="15"/>
        <v>2320</v>
      </c>
      <c r="L41" s="2">
        <f t="shared" si="16"/>
        <v>8532</v>
      </c>
      <c r="M41" s="2">
        <f t="shared" si="17"/>
        <v>1961.08</v>
      </c>
      <c r="N41" s="3">
        <f t="shared" si="18"/>
        <v>12813.08</v>
      </c>
      <c r="O41" s="3">
        <f t="shared" si="8"/>
        <v>8813.08</v>
      </c>
      <c r="P41" s="2">
        <f t="shared" si="9"/>
        <v>15482.099999999999</v>
      </c>
      <c r="Q41" s="2">
        <f t="shared" si="10"/>
        <v>11482.099999999999</v>
      </c>
      <c r="R41" s="2">
        <f t="shared" si="11"/>
        <v>2669.0199999999986</v>
      </c>
    </row>
    <row r="42" spans="1:18" x14ac:dyDescent="0.2">
      <c r="A42" t="str">
        <f>nhgis0002_ds261_2022_state!AB42</f>
        <v>South Carolina</v>
      </c>
      <c r="B42" s="51">
        <f>nhgis0002_ds261_2022_state!AG42</f>
        <v>97250</v>
      </c>
      <c r="C42" s="51">
        <f>'1. Tax Parameters'!E$67</f>
        <v>29200</v>
      </c>
      <c r="D42" s="4">
        <f t="shared" si="7"/>
        <v>68050</v>
      </c>
      <c r="E42" s="51">
        <f>'1. Tax Parameters'!E$35</f>
        <v>23200</v>
      </c>
      <c r="F42" s="51">
        <f>'1. Tax Parameters'!E$36</f>
        <v>94300</v>
      </c>
      <c r="G42" s="51">
        <f>'1. Tax Parameters'!E$37</f>
        <v>201050</v>
      </c>
      <c r="H42" s="4">
        <f t="shared" si="12"/>
        <v>23200</v>
      </c>
      <c r="I42" s="4">
        <f t="shared" si="13"/>
        <v>44850</v>
      </c>
      <c r="J42" s="4">
        <f t="shared" si="14"/>
        <v>0</v>
      </c>
      <c r="K42" s="3">
        <f t="shared" si="15"/>
        <v>2320</v>
      </c>
      <c r="L42" s="2">
        <f t="shared" si="16"/>
        <v>5382</v>
      </c>
      <c r="M42" s="2">
        <f t="shared" si="17"/>
        <v>0</v>
      </c>
      <c r="N42" s="3">
        <f t="shared" si="18"/>
        <v>7702</v>
      </c>
      <c r="O42" s="3">
        <f t="shared" si="8"/>
        <v>3702</v>
      </c>
      <c r="P42" s="2">
        <f t="shared" si="9"/>
        <v>10207.5</v>
      </c>
      <c r="Q42" s="2">
        <f t="shared" si="10"/>
        <v>6207.5</v>
      </c>
      <c r="R42" s="2">
        <f t="shared" si="11"/>
        <v>2505.5</v>
      </c>
    </row>
    <row r="43" spans="1:18" x14ac:dyDescent="0.2">
      <c r="A43" t="str">
        <f>nhgis0002_ds261_2022_state!AB43</f>
        <v>South Dakota</v>
      </c>
      <c r="B43" s="51">
        <f>nhgis0002_ds261_2022_state!AG43</f>
        <v>107320</v>
      </c>
      <c r="C43" s="51">
        <f>'1. Tax Parameters'!E$67</f>
        <v>29200</v>
      </c>
      <c r="D43" s="4">
        <f t="shared" si="7"/>
        <v>78120</v>
      </c>
      <c r="E43" s="51">
        <f>'1. Tax Parameters'!E$35</f>
        <v>23200</v>
      </c>
      <c r="F43" s="51">
        <f>'1. Tax Parameters'!E$36</f>
        <v>94300</v>
      </c>
      <c r="G43" s="51">
        <f>'1. Tax Parameters'!E$37</f>
        <v>201050</v>
      </c>
      <c r="H43" s="4">
        <f t="shared" si="12"/>
        <v>23200</v>
      </c>
      <c r="I43" s="4">
        <f t="shared" si="13"/>
        <v>54920</v>
      </c>
      <c r="J43" s="4">
        <f t="shared" si="14"/>
        <v>0</v>
      </c>
      <c r="K43" s="3">
        <f t="shared" si="15"/>
        <v>2320</v>
      </c>
      <c r="L43" s="2">
        <f t="shared" si="16"/>
        <v>6590.4</v>
      </c>
      <c r="M43" s="2">
        <f t="shared" si="17"/>
        <v>0</v>
      </c>
      <c r="N43" s="3">
        <f t="shared" si="18"/>
        <v>8910.4</v>
      </c>
      <c r="O43" s="3">
        <f t="shared" si="8"/>
        <v>4910.3999999999996</v>
      </c>
      <c r="P43" s="2">
        <f t="shared" si="9"/>
        <v>11718</v>
      </c>
      <c r="Q43" s="2">
        <f t="shared" si="10"/>
        <v>7718</v>
      </c>
      <c r="R43" s="2">
        <f t="shared" si="11"/>
        <v>2807.6000000000004</v>
      </c>
    </row>
    <row r="44" spans="1:18" x14ac:dyDescent="0.2">
      <c r="A44" t="str">
        <f>nhgis0002_ds261_2022_state!AB44</f>
        <v>Tennessee</v>
      </c>
      <c r="B44" s="51">
        <f>nhgis0002_ds261_2022_state!AG44</f>
        <v>94403</v>
      </c>
      <c r="C44" s="51">
        <f>'1. Tax Parameters'!E$67</f>
        <v>29200</v>
      </c>
      <c r="D44" s="4">
        <f t="shared" si="7"/>
        <v>65203</v>
      </c>
      <c r="E44" s="51">
        <f>'1. Tax Parameters'!E$35</f>
        <v>23200</v>
      </c>
      <c r="F44" s="51">
        <f>'1. Tax Parameters'!E$36</f>
        <v>94300</v>
      </c>
      <c r="G44" s="51">
        <f>'1. Tax Parameters'!E$37</f>
        <v>201050</v>
      </c>
      <c r="H44" s="4">
        <f t="shared" si="12"/>
        <v>23200</v>
      </c>
      <c r="I44" s="4">
        <f t="shared" si="13"/>
        <v>42003</v>
      </c>
      <c r="J44" s="4">
        <f t="shared" si="14"/>
        <v>0</v>
      </c>
      <c r="K44" s="3">
        <f t="shared" si="15"/>
        <v>2320</v>
      </c>
      <c r="L44" s="2">
        <f t="shared" si="16"/>
        <v>5040.3599999999997</v>
      </c>
      <c r="M44" s="2">
        <f t="shared" si="17"/>
        <v>0</v>
      </c>
      <c r="N44" s="3">
        <f t="shared" si="18"/>
        <v>7360.36</v>
      </c>
      <c r="O44" s="3">
        <f t="shared" si="8"/>
        <v>3360.3599999999997</v>
      </c>
      <c r="P44" s="2">
        <f t="shared" si="9"/>
        <v>9780.4499999999989</v>
      </c>
      <c r="Q44" s="2">
        <f t="shared" si="10"/>
        <v>5780.4499999999989</v>
      </c>
      <c r="R44" s="2">
        <f t="shared" si="11"/>
        <v>2420.0899999999992</v>
      </c>
    </row>
    <row r="45" spans="1:18" x14ac:dyDescent="0.2">
      <c r="A45" t="str">
        <f>nhgis0002_ds261_2022_state!AB45</f>
        <v>Texas</v>
      </c>
      <c r="B45" s="51">
        <f>nhgis0002_ds261_2022_state!AG45</f>
        <v>103751</v>
      </c>
      <c r="C45" s="51">
        <f>'1. Tax Parameters'!E$67</f>
        <v>29200</v>
      </c>
      <c r="D45" s="4">
        <f t="shared" si="7"/>
        <v>74551</v>
      </c>
      <c r="E45" s="51">
        <f>'1. Tax Parameters'!E$35</f>
        <v>23200</v>
      </c>
      <c r="F45" s="51">
        <f>'1. Tax Parameters'!E$36</f>
        <v>94300</v>
      </c>
      <c r="G45" s="51">
        <f>'1. Tax Parameters'!E$37</f>
        <v>201050</v>
      </c>
      <c r="H45" s="4">
        <f t="shared" si="12"/>
        <v>23200</v>
      </c>
      <c r="I45" s="4">
        <f t="shared" si="13"/>
        <v>51351</v>
      </c>
      <c r="J45" s="4">
        <f t="shared" si="14"/>
        <v>0</v>
      </c>
      <c r="K45" s="3">
        <f t="shared" si="15"/>
        <v>2320</v>
      </c>
      <c r="L45" s="2">
        <f t="shared" si="16"/>
        <v>6162.12</v>
      </c>
      <c r="M45" s="2">
        <f t="shared" si="17"/>
        <v>0</v>
      </c>
      <c r="N45" s="3">
        <f t="shared" si="18"/>
        <v>8482.119999999999</v>
      </c>
      <c r="O45" s="3">
        <f t="shared" si="8"/>
        <v>4482.119999999999</v>
      </c>
      <c r="P45" s="2">
        <f t="shared" si="9"/>
        <v>11182.65</v>
      </c>
      <c r="Q45" s="2">
        <f t="shared" si="10"/>
        <v>7182.65</v>
      </c>
      <c r="R45" s="2">
        <f t="shared" si="11"/>
        <v>2700.5300000000007</v>
      </c>
    </row>
    <row r="46" spans="1:18" x14ac:dyDescent="0.2">
      <c r="A46" t="str">
        <f>nhgis0002_ds261_2022_state!AB46</f>
        <v>Utah</v>
      </c>
      <c r="B46" s="51">
        <f>nhgis0002_ds261_2022_state!AG46</f>
        <v>116206</v>
      </c>
      <c r="C46" s="51">
        <f>'1. Tax Parameters'!E$67</f>
        <v>29200</v>
      </c>
      <c r="D46" s="4">
        <f t="shared" si="7"/>
        <v>87006</v>
      </c>
      <c r="E46" s="51">
        <f>'1. Tax Parameters'!E$35</f>
        <v>23200</v>
      </c>
      <c r="F46" s="51">
        <f>'1. Tax Parameters'!E$36</f>
        <v>94300</v>
      </c>
      <c r="G46" s="51">
        <f>'1. Tax Parameters'!E$37</f>
        <v>201050</v>
      </c>
      <c r="H46" s="4">
        <f t="shared" si="12"/>
        <v>23200</v>
      </c>
      <c r="I46" s="4">
        <f t="shared" si="13"/>
        <v>63806</v>
      </c>
      <c r="J46" s="4">
        <f t="shared" si="14"/>
        <v>0</v>
      </c>
      <c r="K46" s="3">
        <f t="shared" si="15"/>
        <v>2320</v>
      </c>
      <c r="L46" s="2">
        <f t="shared" si="16"/>
        <v>7656.7199999999993</v>
      </c>
      <c r="M46" s="2">
        <f t="shared" si="17"/>
        <v>0</v>
      </c>
      <c r="N46" s="3">
        <f t="shared" si="18"/>
        <v>9976.7199999999993</v>
      </c>
      <c r="O46" s="3">
        <f t="shared" si="8"/>
        <v>5976.7199999999993</v>
      </c>
      <c r="P46" s="2">
        <f t="shared" si="9"/>
        <v>13050.9</v>
      </c>
      <c r="Q46" s="2">
        <f t="shared" si="10"/>
        <v>9050.9</v>
      </c>
      <c r="R46" s="2">
        <f t="shared" si="11"/>
        <v>3074.1800000000003</v>
      </c>
    </row>
    <row r="47" spans="1:18" x14ac:dyDescent="0.2">
      <c r="A47" t="str">
        <f>nhgis0002_ds261_2022_state!AB47</f>
        <v>Vermont</v>
      </c>
      <c r="B47" s="51">
        <f>nhgis0002_ds261_2022_state!AG47</f>
        <v>121615</v>
      </c>
      <c r="C47" s="51">
        <f>'1. Tax Parameters'!E$67</f>
        <v>29200</v>
      </c>
      <c r="D47" s="4">
        <f t="shared" si="7"/>
        <v>92415</v>
      </c>
      <c r="E47" s="51">
        <f>'1. Tax Parameters'!E$35</f>
        <v>23200</v>
      </c>
      <c r="F47" s="51">
        <f>'1. Tax Parameters'!E$36</f>
        <v>94300</v>
      </c>
      <c r="G47" s="51">
        <f>'1. Tax Parameters'!E$37</f>
        <v>201050</v>
      </c>
      <c r="H47" s="4">
        <f t="shared" si="12"/>
        <v>23200</v>
      </c>
      <c r="I47" s="4">
        <f t="shared" si="13"/>
        <v>69215</v>
      </c>
      <c r="J47" s="4">
        <f t="shared" si="14"/>
        <v>0</v>
      </c>
      <c r="K47" s="3">
        <f t="shared" si="15"/>
        <v>2320</v>
      </c>
      <c r="L47" s="2">
        <f t="shared" si="16"/>
        <v>8305.7999999999993</v>
      </c>
      <c r="M47" s="2">
        <f t="shared" si="17"/>
        <v>0</v>
      </c>
      <c r="N47" s="3">
        <f t="shared" si="18"/>
        <v>10625.8</v>
      </c>
      <c r="O47" s="3">
        <f t="shared" si="8"/>
        <v>6625.7999999999993</v>
      </c>
      <c r="P47" s="2">
        <f t="shared" si="9"/>
        <v>13862.25</v>
      </c>
      <c r="Q47" s="2">
        <f t="shared" si="10"/>
        <v>9862.25</v>
      </c>
      <c r="R47" s="2">
        <f t="shared" si="11"/>
        <v>3236.4500000000007</v>
      </c>
    </row>
    <row r="48" spans="1:18" x14ac:dyDescent="0.2">
      <c r="A48" t="str">
        <f>nhgis0002_ds261_2022_state!AB48</f>
        <v>Virginia</v>
      </c>
      <c r="B48" s="51">
        <f>nhgis0002_ds261_2022_state!AG48</f>
        <v>131359</v>
      </c>
      <c r="C48" s="51">
        <f>'1. Tax Parameters'!E$67</f>
        <v>29200</v>
      </c>
      <c r="D48" s="4">
        <f t="shared" si="7"/>
        <v>102159</v>
      </c>
      <c r="E48" s="51">
        <f>'1. Tax Parameters'!E$35</f>
        <v>23200</v>
      </c>
      <c r="F48" s="51">
        <f>'1. Tax Parameters'!E$36</f>
        <v>94300</v>
      </c>
      <c r="G48" s="51">
        <f>'1. Tax Parameters'!E$37</f>
        <v>201050</v>
      </c>
      <c r="H48" s="4">
        <f t="shared" si="12"/>
        <v>23200</v>
      </c>
      <c r="I48" s="4">
        <f t="shared" si="13"/>
        <v>71100</v>
      </c>
      <c r="J48" s="4">
        <f t="shared" si="14"/>
        <v>7859</v>
      </c>
      <c r="K48" s="3">
        <f t="shared" si="15"/>
        <v>2320</v>
      </c>
      <c r="L48" s="2">
        <f t="shared" si="16"/>
        <v>8532</v>
      </c>
      <c r="M48" s="2">
        <f t="shared" si="17"/>
        <v>1728.98</v>
      </c>
      <c r="N48" s="3">
        <f t="shared" si="18"/>
        <v>12580.98</v>
      </c>
      <c r="O48" s="3">
        <f t="shared" si="8"/>
        <v>8580.98</v>
      </c>
      <c r="P48" s="2">
        <f t="shared" si="9"/>
        <v>15323.849999999999</v>
      </c>
      <c r="Q48" s="2">
        <f t="shared" si="10"/>
        <v>11323.849999999999</v>
      </c>
      <c r="R48" s="2">
        <f t="shared" si="11"/>
        <v>2742.869999999999</v>
      </c>
    </row>
    <row r="49" spans="1:18" x14ac:dyDescent="0.2">
      <c r="A49" t="str">
        <f>nhgis0002_ds261_2022_state!AB49</f>
        <v>Washington</v>
      </c>
      <c r="B49" s="51">
        <f>nhgis0002_ds261_2022_state!AG49</f>
        <v>134207</v>
      </c>
      <c r="C49" s="51">
        <f>'1. Tax Parameters'!E$67</f>
        <v>29200</v>
      </c>
      <c r="D49" s="4">
        <f t="shared" si="7"/>
        <v>105007</v>
      </c>
      <c r="E49" s="51">
        <f>'1. Tax Parameters'!E$35</f>
        <v>23200</v>
      </c>
      <c r="F49" s="51">
        <f>'1. Tax Parameters'!E$36</f>
        <v>94300</v>
      </c>
      <c r="G49" s="51">
        <f>'1. Tax Parameters'!E$37</f>
        <v>201050</v>
      </c>
      <c r="H49" s="4">
        <f t="shared" si="12"/>
        <v>23200</v>
      </c>
      <c r="I49" s="4">
        <f t="shared" si="13"/>
        <v>71100</v>
      </c>
      <c r="J49" s="4">
        <f t="shared" si="14"/>
        <v>10707</v>
      </c>
      <c r="K49" s="3">
        <f t="shared" si="15"/>
        <v>2320</v>
      </c>
      <c r="L49" s="2">
        <f t="shared" si="16"/>
        <v>8532</v>
      </c>
      <c r="M49" s="2">
        <f t="shared" si="17"/>
        <v>2355.54</v>
      </c>
      <c r="N49" s="3">
        <f t="shared" si="18"/>
        <v>13207.54</v>
      </c>
      <c r="O49" s="3">
        <f t="shared" si="8"/>
        <v>9207.5400000000009</v>
      </c>
      <c r="P49" s="2">
        <f t="shared" si="9"/>
        <v>15751.05</v>
      </c>
      <c r="Q49" s="2">
        <f t="shared" si="10"/>
        <v>11751.05</v>
      </c>
      <c r="R49" s="2">
        <f t="shared" si="11"/>
        <v>2543.5099999999984</v>
      </c>
    </row>
    <row r="50" spans="1:18" x14ac:dyDescent="0.2">
      <c r="A50" t="str">
        <f>nhgis0002_ds261_2022_state!AB50</f>
        <v>West Virginia</v>
      </c>
      <c r="B50" s="51">
        <f>nhgis0002_ds261_2022_state!AG50</f>
        <v>86557</v>
      </c>
      <c r="C50" s="51">
        <f>'1. Tax Parameters'!E$67</f>
        <v>29200</v>
      </c>
      <c r="D50" s="4">
        <f t="shared" si="7"/>
        <v>57357</v>
      </c>
      <c r="E50" s="51">
        <f>'1. Tax Parameters'!E$35</f>
        <v>23200</v>
      </c>
      <c r="F50" s="51">
        <f>'1. Tax Parameters'!E$36</f>
        <v>94300</v>
      </c>
      <c r="G50" s="51">
        <f>'1. Tax Parameters'!E$37</f>
        <v>201050</v>
      </c>
      <c r="H50" s="4">
        <f t="shared" si="12"/>
        <v>23200</v>
      </c>
      <c r="I50" s="4">
        <f t="shared" si="13"/>
        <v>34157</v>
      </c>
      <c r="J50" s="4">
        <f t="shared" si="14"/>
        <v>0</v>
      </c>
      <c r="K50" s="3">
        <f t="shared" si="15"/>
        <v>2320</v>
      </c>
      <c r="L50" s="2">
        <f t="shared" si="16"/>
        <v>4098.84</v>
      </c>
      <c r="M50" s="2">
        <f t="shared" si="17"/>
        <v>0</v>
      </c>
      <c r="N50" s="3">
        <f t="shared" si="18"/>
        <v>6418.84</v>
      </c>
      <c r="O50" s="3">
        <f t="shared" si="8"/>
        <v>2418.84</v>
      </c>
      <c r="P50" s="2">
        <f t="shared" si="9"/>
        <v>8603.5499999999993</v>
      </c>
      <c r="Q50" s="2">
        <f t="shared" si="10"/>
        <v>4603.5499999999993</v>
      </c>
      <c r="R50" s="2">
        <f t="shared" si="11"/>
        <v>2184.7099999999991</v>
      </c>
    </row>
    <row r="51" spans="1:18" x14ac:dyDescent="0.2">
      <c r="A51" t="str">
        <f>nhgis0002_ds261_2022_state!AB51</f>
        <v>Wisconsin</v>
      </c>
      <c r="B51" s="51">
        <f>nhgis0002_ds261_2022_state!AG51</f>
        <v>117415</v>
      </c>
      <c r="C51" s="51">
        <f>'1. Tax Parameters'!E$67</f>
        <v>29200</v>
      </c>
      <c r="D51" s="4">
        <f t="shared" si="7"/>
        <v>88215</v>
      </c>
      <c r="E51" s="51">
        <f>'1. Tax Parameters'!E$35</f>
        <v>23200</v>
      </c>
      <c r="F51" s="51">
        <f>'1. Tax Parameters'!E$36</f>
        <v>94300</v>
      </c>
      <c r="G51" s="51">
        <f>'1. Tax Parameters'!E$37</f>
        <v>201050</v>
      </c>
      <c r="H51" s="4">
        <f t="shared" si="12"/>
        <v>23200</v>
      </c>
      <c r="I51" s="4">
        <f t="shared" si="13"/>
        <v>65015</v>
      </c>
      <c r="J51" s="4">
        <f t="shared" si="14"/>
        <v>0</v>
      </c>
      <c r="K51" s="3">
        <f t="shared" si="15"/>
        <v>2320</v>
      </c>
      <c r="L51" s="2">
        <f t="shared" si="16"/>
        <v>7801.7999999999993</v>
      </c>
      <c r="M51" s="2">
        <f t="shared" si="17"/>
        <v>0</v>
      </c>
      <c r="N51" s="3">
        <f t="shared" si="18"/>
        <v>10121.799999999999</v>
      </c>
      <c r="O51" s="3">
        <f t="shared" si="8"/>
        <v>6121.7999999999993</v>
      </c>
      <c r="P51" s="2">
        <f t="shared" si="9"/>
        <v>13232.25</v>
      </c>
      <c r="Q51" s="2">
        <f t="shared" si="10"/>
        <v>9232.25</v>
      </c>
      <c r="R51" s="2">
        <f t="shared" si="11"/>
        <v>3110.4500000000007</v>
      </c>
    </row>
    <row r="52" spans="1:18" x14ac:dyDescent="0.2">
      <c r="A52" t="str">
        <f>nhgis0002_ds261_2022_state!AB52</f>
        <v>Wyoming</v>
      </c>
      <c r="B52" s="51">
        <f>nhgis0002_ds261_2022_state!AG52</f>
        <v>108368</v>
      </c>
      <c r="C52" s="51">
        <f>'1. Tax Parameters'!E$67</f>
        <v>29200</v>
      </c>
      <c r="D52" s="4">
        <f t="shared" si="7"/>
        <v>79168</v>
      </c>
      <c r="E52" s="51">
        <f>'1. Tax Parameters'!E$35</f>
        <v>23200</v>
      </c>
      <c r="F52" s="51">
        <f>'1. Tax Parameters'!E$36</f>
        <v>94300</v>
      </c>
      <c r="G52" s="51">
        <f>'1. Tax Parameters'!E$37</f>
        <v>201050</v>
      </c>
      <c r="H52" s="4">
        <f t="shared" si="12"/>
        <v>23200</v>
      </c>
      <c r="I52" s="4">
        <f t="shared" si="13"/>
        <v>55968</v>
      </c>
      <c r="J52" s="4">
        <f t="shared" si="14"/>
        <v>0</v>
      </c>
      <c r="K52" s="3">
        <f t="shared" si="15"/>
        <v>2320</v>
      </c>
      <c r="L52" s="2">
        <f t="shared" si="16"/>
        <v>6716.16</v>
      </c>
      <c r="M52" s="2">
        <f t="shared" si="17"/>
        <v>0</v>
      </c>
      <c r="N52" s="3">
        <f t="shared" si="18"/>
        <v>9036.16</v>
      </c>
      <c r="O52" s="3">
        <f t="shared" si="8"/>
        <v>5036.16</v>
      </c>
      <c r="P52" s="2">
        <f t="shared" si="9"/>
        <v>11875.199999999999</v>
      </c>
      <c r="Q52" s="2">
        <f t="shared" si="10"/>
        <v>7875.1999999999989</v>
      </c>
      <c r="R52" s="2">
        <f t="shared" si="11"/>
        <v>2839.0399999999991</v>
      </c>
    </row>
    <row r="53" spans="1:18" x14ac:dyDescent="0.2">
      <c r="A53" t="s">
        <v>357</v>
      </c>
      <c r="B53" s="57">
        <v>113246</v>
      </c>
      <c r="C53" s="51">
        <f>'1. Tax Parameters'!E$67</f>
        <v>29200</v>
      </c>
      <c r="D53" s="4">
        <f>B53-C53</f>
        <v>84046</v>
      </c>
      <c r="E53" s="51">
        <f>'1. Tax Parameters'!E$35</f>
        <v>23200</v>
      </c>
      <c r="F53" s="51">
        <f>'1. Tax Parameters'!E$36</f>
        <v>94300</v>
      </c>
      <c r="G53" s="51">
        <f>'1. Tax Parameters'!E$37</f>
        <v>201050</v>
      </c>
      <c r="H53" s="4">
        <f>MIN(D53,E53)</f>
        <v>23200</v>
      </c>
      <c r="I53" s="4">
        <f>MIN((D53-H53),(F53-E53))</f>
        <v>60846</v>
      </c>
      <c r="J53" s="4">
        <f>MAX(MIN(D53-F53,G53-F53),0)</f>
        <v>0</v>
      </c>
      <c r="K53" s="3">
        <f>H53*0.1</f>
        <v>2320</v>
      </c>
      <c r="L53" s="2">
        <f>I53*0.12</f>
        <v>7301.5199999999995</v>
      </c>
      <c r="M53" s="2">
        <f>J53*0.22</f>
        <v>0</v>
      </c>
      <c r="N53" s="3">
        <f>SUM(K53:M53)</f>
        <v>9621.52</v>
      </c>
      <c r="O53" s="3">
        <f t="shared" si="8"/>
        <v>5621.52</v>
      </c>
      <c r="P53" s="2">
        <f>D53*0.15</f>
        <v>12606.9</v>
      </c>
      <c r="Q53" s="2">
        <f t="shared" si="10"/>
        <v>8606.9</v>
      </c>
      <c r="R53" s="2">
        <f>Q53-O53</f>
        <v>2985.3799999999992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2151-C33E-654B-8435-08D6C85DB5B5}">
  <dimension ref="A1:AY53"/>
  <sheetViews>
    <sheetView topLeftCell="N1" workbookViewId="0">
      <selection activeCell="AG1" sqref="AG1:AG65536"/>
    </sheetView>
  </sheetViews>
  <sheetFormatPr baseColWidth="10" defaultRowHeight="16" x14ac:dyDescent="0.2"/>
  <cols>
    <col min="32" max="32" width="10.83203125" style="56"/>
    <col min="33" max="33" width="10.83203125" style="1"/>
    <col min="37" max="37" width="10.83203125" style="1"/>
  </cols>
  <sheetData>
    <row r="1" spans="1:51"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s="56" t="s">
        <v>31</v>
      </c>
      <c r="AG1" s="1" t="s">
        <v>32</v>
      </c>
      <c r="AH1" t="s">
        <v>33</v>
      </c>
      <c r="AI1" t="s">
        <v>34</v>
      </c>
      <c r="AJ1" t="s">
        <v>35</v>
      </c>
      <c r="AK1" s="1" t="s">
        <v>36</v>
      </c>
      <c r="AL1" t="s">
        <v>37</v>
      </c>
      <c r="AM1" t="s">
        <v>38</v>
      </c>
      <c r="AN1" t="s">
        <v>39</v>
      </c>
      <c r="AO1" t="s">
        <v>40</v>
      </c>
      <c r="AP1" t="s">
        <v>41</v>
      </c>
      <c r="AQ1" t="s">
        <v>42</v>
      </c>
      <c r="AR1" t="s">
        <v>43</v>
      </c>
      <c r="AS1" t="s">
        <v>44</v>
      </c>
      <c r="AT1" t="s">
        <v>45</v>
      </c>
      <c r="AU1" t="s">
        <v>46</v>
      </c>
      <c r="AV1" t="s">
        <v>47</v>
      </c>
      <c r="AW1" t="s">
        <v>48</v>
      </c>
      <c r="AX1" t="s">
        <v>49</v>
      </c>
      <c r="AY1" t="s">
        <v>50</v>
      </c>
    </row>
    <row r="2" spans="1:51" x14ac:dyDescent="0.2">
      <c r="A2" t="s">
        <v>51</v>
      </c>
      <c r="B2">
        <v>2022</v>
      </c>
      <c r="C2" t="s">
        <v>52</v>
      </c>
      <c r="F2" t="s">
        <v>53</v>
      </c>
      <c r="G2">
        <v>1</v>
      </c>
      <c r="Z2" t="s">
        <v>54</v>
      </c>
      <c r="AA2">
        <v>1</v>
      </c>
      <c r="AB2" t="s">
        <v>53</v>
      </c>
      <c r="AC2">
        <v>59674</v>
      </c>
      <c r="AD2">
        <v>29765</v>
      </c>
      <c r="AE2">
        <v>69814</v>
      </c>
      <c r="AF2" s="56">
        <v>83151</v>
      </c>
      <c r="AG2" s="1">
        <v>89784</v>
      </c>
      <c r="AH2">
        <v>89110</v>
      </c>
      <c r="AI2">
        <v>84354</v>
      </c>
      <c r="AJ2">
        <v>99124</v>
      </c>
      <c r="AK2" s="1">
        <v>77668</v>
      </c>
      <c r="AL2">
        <v>74605</v>
      </c>
      <c r="AM2">
        <v>79120</v>
      </c>
      <c r="AN2" t="s">
        <v>53</v>
      </c>
      <c r="AO2">
        <v>727</v>
      </c>
      <c r="AP2">
        <v>894</v>
      </c>
      <c r="AQ2">
        <v>1787</v>
      </c>
      <c r="AR2">
        <v>2845</v>
      </c>
      <c r="AS2">
        <v>4333</v>
      </c>
      <c r="AT2">
        <v>6438</v>
      </c>
      <c r="AU2">
        <v>9063</v>
      </c>
      <c r="AV2">
        <v>8697</v>
      </c>
      <c r="AW2">
        <v>1070</v>
      </c>
      <c r="AX2">
        <v>2220</v>
      </c>
      <c r="AY2">
        <v>1154</v>
      </c>
    </row>
    <row r="3" spans="1:51" x14ac:dyDescent="0.2">
      <c r="A3" t="s">
        <v>55</v>
      </c>
      <c r="B3">
        <v>2022</v>
      </c>
      <c r="C3" t="s">
        <v>56</v>
      </c>
      <c r="F3" t="s">
        <v>57</v>
      </c>
      <c r="G3">
        <v>2</v>
      </c>
      <c r="Z3" t="s">
        <v>58</v>
      </c>
      <c r="AA3">
        <v>2</v>
      </c>
      <c r="AB3" t="s">
        <v>57</v>
      </c>
      <c r="AC3">
        <v>88121</v>
      </c>
      <c r="AD3">
        <v>48209</v>
      </c>
      <c r="AE3">
        <v>97024</v>
      </c>
      <c r="AF3" s="56">
        <v>115698</v>
      </c>
      <c r="AG3" s="1">
        <v>128376</v>
      </c>
      <c r="AH3">
        <v>115779</v>
      </c>
      <c r="AI3">
        <v>111486</v>
      </c>
      <c r="AJ3">
        <v>131007</v>
      </c>
      <c r="AK3" s="1">
        <v>105329</v>
      </c>
      <c r="AL3">
        <v>101944</v>
      </c>
      <c r="AM3">
        <v>106576</v>
      </c>
      <c r="AN3" t="s">
        <v>57</v>
      </c>
      <c r="AO3">
        <v>2804</v>
      </c>
      <c r="AP3">
        <v>3784</v>
      </c>
      <c r="AQ3">
        <v>4323</v>
      </c>
      <c r="AR3">
        <v>6466</v>
      </c>
      <c r="AS3">
        <v>9241</v>
      </c>
      <c r="AT3">
        <v>18334</v>
      </c>
      <c r="AU3">
        <v>10513</v>
      </c>
      <c r="AV3">
        <v>8920</v>
      </c>
      <c r="AW3">
        <v>2285</v>
      </c>
      <c r="AX3">
        <v>5305</v>
      </c>
      <c r="AY3">
        <v>2663</v>
      </c>
    </row>
    <row r="4" spans="1:51" x14ac:dyDescent="0.2">
      <c r="A4" t="s">
        <v>59</v>
      </c>
      <c r="B4">
        <v>2022</v>
      </c>
      <c r="C4" t="s">
        <v>60</v>
      </c>
      <c r="F4" t="s">
        <v>61</v>
      </c>
      <c r="G4">
        <v>4</v>
      </c>
      <c r="Z4" t="s">
        <v>62</v>
      </c>
      <c r="AA4">
        <v>4</v>
      </c>
      <c r="AB4" t="s">
        <v>61</v>
      </c>
      <c r="AC4">
        <v>74568</v>
      </c>
      <c r="AD4">
        <v>40323</v>
      </c>
      <c r="AE4">
        <v>83193</v>
      </c>
      <c r="AF4" s="56">
        <v>96092</v>
      </c>
      <c r="AG4" s="1">
        <v>104407</v>
      </c>
      <c r="AH4">
        <v>103817</v>
      </c>
      <c r="AI4">
        <v>96481</v>
      </c>
      <c r="AJ4">
        <v>108777</v>
      </c>
      <c r="AK4" s="1">
        <v>88679</v>
      </c>
      <c r="AL4">
        <v>84585</v>
      </c>
      <c r="AM4">
        <v>91170</v>
      </c>
      <c r="AN4" t="s">
        <v>61</v>
      </c>
      <c r="AO4">
        <v>932</v>
      </c>
      <c r="AP4">
        <v>924</v>
      </c>
      <c r="AQ4">
        <v>1306</v>
      </c>
      <c r="AR4">
        <v>1872</v>
      </c>
      <c r="AS4">
        <v>3797</v>
      </c>
      <c r="AT4">
        <v>4700</v>
      </c>
      <c r="AU4">
        <v>6126</v>
      </c>
      <c r="AV4">
        <v>7890</v>
      </c>
      <c r="AW4">
        <v>1187</v>
      </c>
      <c r="AX4">
        <v>2134</v>
      </c>
      <c r="AY4">
        <v>1306</v>
      </c>
    </row>
    <row r="5" spans="1:51" x14ac:dyDescent="0.2">
      <c r="A5" t="s">
        <v>63</v>
      </c>
      <c r="B5">
        <v>2022</v>
      </c>
      <c r="C5" t="s">
        <v>64</v>
      </c>
      <c r="F5" t="s">
        <v>65</v>
      </c>
      <c r="G5">
        <v>5</v>
      </c>
      <c r="Z5" t="s">
        <v>66</v>
      </c>
      <c r="AA5">
        <v>5</v>
      </c>
      <c r="AB5" t="s">
        <v>65</v>
      </c>
      <c r="AC5">
        <v>55432</v>
      </c>
      <c r="AD5">
        <v>27822</v>
      </c>
      <c r="AE5">
        <v>65101</v>
      </c>
      <c r="AF5" s="56">
        <v>75750</v>
      </c>
      <c r="AG5" s="1">
        <v>85428</v>
      </c>
      <c r="AH5">
        <v>84564</v>
      </c>
      <c r="AI5">
        <v>74121</v>
      </c>
      <c r="AJ5">
        <v>83192</v>
      </c>
      <c r="AK5" s="1">
        <v>70708</v>
      </c>
      <c r="AL5">
        <v>67584</v>
      </c>
      <c r="AM5">
        <v>72527</v>
      </c>
      <c r="AN5" t="s">
        <v>65</v>
      </c>
      <c r="AO5">
        <v>994</v>
      </c>
      <c r="AP5">
        <v>1009</v>
      </c>
      <c r="AQ5">
        <v>1154</v>
      </c>
      <c r="AR5">
        <v>1932</v>
      </c>
      <c r="AS5">
        <v>3932</v>
      </c>
      <c r="AT5">
        <v>4925</v>
      </c>
      <c r="AU5">
        <v>7793</v>
      </c>
      <c r="AV5">
        <v>12934</v>
      </c>
      <c r="AW5">
        <v>1244</v>
      </c>
      <c r="AX5">
        <v>2484</v>
      </c>
      <c r="AY5">
        <v>1476</v>
      </c>
    </row>
    <row r="6" spans="1:51" x14ac:dyDescent="0.2">
      <c r="A6" t="s">
        <v>67</v>
      </c>
      <c r="B6">
        <v>2022</v>
      </c>
      <c r="C6" t="s">
        <v>68</v>
      </c>
      <c r="F6" t="s">
        <v>69</v>
      </c>
      <c r="G6">
        <v>6</v>
      </c>
      <c r="Z6" t="s">
        <v>70</v>
      </c>
      <c r="AA6">
        <v>6</v>
      </c>
      <c r="AB6" t="s">
        <v>69</v>
      </c>
      <c r="AC6">
        <v>91551</v>
      </c>
      <c r="AD6">
        <v>46802</v>
      </c>
      <c r="AE6">
        <v>98018</v>
      </c>
      <c r="AF6" s="56">
        <v>110104</v>
      </c>
      <c r="AG6" s="1">
        <v>124818</v>
      </c>
      <c r="AH6">
        <v>111315</v>
      </c>
      <c r="AI6">
        <v>111673</v>
      </c>
      <c r="AJ6">
        <v>131263</v>
      </c>
      <c r="AK6" s="1">
        <v>104823</v>
      </c>
      <c r="AL6">
        <v>101682</v>
      </c>
      <c r="AM6">
        <v>106824</v>
      </c>
      <c r="AN6" t="s">
        <v>69</v>
      </c>
      <c r="AO6">
        <v>471</v>
      </c>
      <c r="AP6">
        <v>799</v>
      </c>
      <c r="AQ6">
        <v>968</v>
      </c>
      <c r="AR6">
        <v>1410</v>
      </c>
      <c r="AS6">
        <v>1732</v>
      </c>
      <c r="AT6">
        <v>2190</v>
      </c>
      <c r="AU6">
        <v>2581</v>
      </c>
      <c r="AV6">
        <v>3800</v>
      </c>
      <c r="AW6">
        <v>683</v>
      </c>
      <c r="AX6">
        <v>991</v>
      </c>
      <c r="AY6">
        <v>780</v>
      </c>
    </row>
    <row r="7" spans="1:51" x14ac:dyDescent="0.2">
      <c r="A7" t="s">
        <v>71</v>
      </c>
      <c r="B7">
        <v>2022</v>
      </c>
      <c r="C7" t="s">
        <v>72</v>
      </c>
      <c r="F7" t="s">
        <v>73</v>
      </c>
      <c r="G7">
        <v>8</v>
      </c>
      <c r="Z7" t="s">
        <v>74</v>
      </c>
      <c r="AA7">
        <v>8</v>
      </c>
      <c r="AB7" t="s">
        <v>73</v>
      </c>
      <c r="AC7">
        <v>89302</v>
      </c>
      <c r="AD7">
        <v>46305</v>
      </c>
      <c r="AE7">
        <v>99212</v>
      </c>
      <c r="AF7" s="56">
        <v>116727</v>
      </c>
      <c r="AG7" s="1">
        <v>130887</v>
      </c>
      <c r="AH7">
        <v>128871</v>
      </c>
      <c r="AI7">
        <v>117779</v>
      </c>
      <c r="AJ7">
        <v>124640</v>
      </c>
      <c r="AK7" s="1">
        <v>109592</v>
      </c>
      <c r="AL7">
        <v>110397</v>
      </c>
      <c r="AM7">
        <v>108947</v>
      </c>
      <c r="AN7" t="s">
        <v>73</v>
      </c>
      <c r="AO7">
        <v>1281</v>
      </c>
      <c r="AP7">
        <v>1233</v>
      </c>
      <c r="AQ7">
        <v>1714</v>
      </c>
      <c r="AR7">
        <v>2600</v>
      </c>
      <c r="AS7">
        <v>3107</v>
      </c>
      <c r="AT7">
        <v>6448</v>
      </c>
      <c r="AU7">
        <v>4842</v>
      </c>
      <c r="AV7">
        <v>12029</v>
      </c>
      <c r="AW7">
        <v>1710</v>
      </c>
      <c r="AX7">
        <v>2869</v>
      </c>
      <c r="AY7">
        <v>2276</v>
      </c>
    </row>
    <row r="8" spans="1:51" x14ac:dyDescent="0.2">
      <c r="A8" t="s">
        <v>75</v>
      </c>
      <c r="B8">
        <v>2022</v>
      </c>
      <c r="C8" t="s">
        <v>76</v>
      </c>
      <c r="F8" t="s">
        <v>77</v>
      </c>
      <c r="G8">
        <v>9</v>
      </c>
      <c r="Z8" t="s">
        <v>78</v>
      </c>
      <c r="AA8">
        <v>9</v>
      </c>
      <c r="AB8" t="s">
        <v>77</v>
      </c>
      <c r="AC8">
        <v>88429</v>
      </c>
      <c r="AD8">
        <v>42317</v>
      </c>
      <c r="AE8">
        <v>99754</v>
      </c>
      <c r="AF8" s="56">
        <v>120945</v>
      </c>
      <c r="AG8" s="1">
        <v>140778</v>
      </c>
      <c r="AH8">
        <v>146994</v>
      </c>
      <c r="AI8">
        <v>152330</v>
      </c>
      <c r="AJ8">
        <v>145561</v>
      </c>
      <c r="AK8" s="1">
        <v>115183</v>
      </c>
      <c r="AL8">
        <v>114182</v>
      </c>
      <c r="AM8">
        <v>115671</v>
      </c>
      <c r="AN8" t="s">
        <v>77</v>
      </c>
      <c r="AO8">
        <v>1688</v>
      </c>
      <c r="AP8">
        <v>1620</v>
      </c>
      <c r="AQ8">
        <v>2230</v>
      </c>
      <c r="AR8">
        <v>3890</v>
      </c>
      <c r="AS8">
        <v>6367</v>
      </c>
      <c r="AT8">
        <v>9116</v>
      </c>
      <c r="AU8">
        <v>11359</v>
      </c>
      <c r="AV8">
        <v>17187</v>
      </c>
      <c r="AW8">
        <v>2375</v>
      </c>
      <c r="AX8">
        <v>4797</v>
      </c>
      <c r="AY8">
        <v>2245</v>
      </c>
    </row>
    <row r="9" spans="1:51" x14ac:dyDescent="0.2">
      <c r="A9" t="s">
        <v>79</v>
      </c>
      <c r="B9">
        <v>2022</v>
      </c>
      <c r="C9" t="s">
        <v>80</v>
      </c>
      <c r="F9" t="s">
        <v>81</v>
      </c>
      <c r="G9">
        <v>10</v>
      </c>
      <c r="Z9" t="s">
        <v>82</v>
      </c>
      <c r="AA9">
        <v>10</v>
      </c>
      <c r="AB9" t="s">
        <v>81</v>
      </c>
      <c r="AC9">
        <v>82174</v>
      </c>
      <c r="AD9">
        <v>41034</v>
      </c>
      <c r="AE9">
        <v>90348</v>
      </c>
      <c r="AF9" s="56">
        <v>105191</v>
      </c>
      <c r="AG9" s="1">
        <v>120947</v>
      </c>
      <c r="AH9">
        <v>109502</v>
      </c>
      <c r="AI9">
        <v>123390</v>
      </c>
      <c r="AJ9">
        <v>118790</v>
      </c>
      <c r="AK9" s="1">
        <v>100128</v>
      </c>
      <c r="AL9">
        <v>97997</v>
      </c>
      <c r="AM9">
        <v>101146</v>
      </c>
      <c r="AN9" t="s">
        <v>81</v>
      </c>
      <c r="AO9">
        <v>2002</v>
      </c>
      <c r="AP9">
        <v>1273</v>
      </c>
      <c r="AQ9">
        <v>2581</v>
      </c>
      <c r="AR9">
        <v>4524</v>
      </c>
      <c r="AS9">
        <v>7555</v>
      </c>
      <c r="AT9">
        <v>12943</v>
      </c>
      <c r="AU9">
        <v>27516</v>
      </c>
      <c r="AV9">
        <v>15106</v>
      </c>
      <c r="AW9">
        <v>2996</v>
      </c>
      <c r="AX9">
        <v>5332</v>
      </c>
      <c r="AY9">
        <v>3118</v>
      </c>
    </row>
    <row r="10" spans="1:51" x14ac:dyDescent="0.2">
      <c r="A10" t="s">
        <v>83</v>
      </c>
      <c r="B10">
        <v>2022</v>
      </c>
      <c r="C10" t="s">
        <v>84</v>
      </c>
      <c r="F10" t="s">
        <v>85</v>
      </c>
      <c r="G10">
        <v>11</v>
      </c>
      <c r="Z10" t="s">
        <v>86</v>
      </c>
      <c r="AA10">
        <v>11</v>
      </c>
      <c r="AB10" t="s">
        <v>85</v>
      </c>
      <c r="AC10">
        <v>101027</v>
      </c>
      <c r="AD10">
        <v>71301</v>
      </c>
      <c r="AE10">
        <v>141970</v>
      </c>
      <c r="AF10" s="56">
        <v>169011</v>
      </c>
      <c r="AG10" s="1">
        <v>195337</v>
      </c>
      <c r="AH10">
        <v>153438</v>
      </c>
      <c r="AI10">
        <v>107765</v>
      </c>
      <c r="AJ10">
        <v>181646</v>
      </c>
      <c r="AK10" s="1">
        <v>146477</v>
      </c>
      <c r="AL10">
        <v>156118</v>
      </c>
      <c r="AM10">
        <v>140442</v>
      </c>
      <c r="AN10" t="s">
        <v>85</v>
      </c>
      <c r="AO10">
        <v>2737</v>
      </c>
      <c r="AP10">
        <v>2209</v>
      </c>
      <c r="AQ10">
        <v>12563</v>
      </c>
      <c r="AR10">
        <v>18811</v>
      </c>
      <c r="AS10">
        <v>56328</v>
      </c>
      <c r="AT10">
        <v>32897</v>
      </c>
      <c r="AU10">
        <v>115909</v>
      </c>
      <c r="AV10">
        <v>166123</v>
      </c>
      <c r="AW10">
        <v>13498</v>
      </c>
      <c r="AX10">
        <v>16162</v>
      </c>
      <c r="AY10">
        <v>12727</v>
      </c>
    </row>
    <row r="11" spans="1:51" x14ac:dyDescent="0.2">
      <c r="A11" t="s">
        <v>87</v>
      </c>
      <c r="B11">
        <v>2022</v>
      </c>
      <c r="C11" t="s">
        <v>88</v>
      </c>
      <c r="F11" t="s">
        <v>89</v>
      </c>
      <c r="G11">
        <v>12</v>
      </c>
      <c r="Z11" t="s">
        <v>90</v>
      </c>
      <c r="AA11">
        <v>12</v>
      </c>
      <c r="AB11" t="s">
        <v>89</v>
      </c>
      <c r="AC11">
        <v>69303</v>
      </c>
      <c r="AD11">
        <v>36807</v>
      </c>
      <c r="AE11">
        <v>76963</v>
      </c>
      <c r="AF11" s="56">
        <v>89334</v>
      </c>
      <c r="AG11" s="1">
        <v>99978</v>
      </c>
      <c r="AH11">
        <v>97361</v>
      </c>
      <c r="AI11">
        <v>102413</v>
      </c>
      <c r="AJ11">
        <v>104462</v>
      </c>
      <c r="AK11" s="1">
        <v>83410</v>
      </c>
      <c r="AL11">
        <v>80392</v>
      </c>
      <c r="AM11">
        <v>84807</v>
      </c>
      <c r="AN11" t="s">
        <v>89</v>
      </c>
      <c r="AO11">
        <v>616</v>
      </c>
      <c r="AP11">
        <v>405</v>
      </c>
      <c r="AQ11">
        <v>823</v>
      </c>
      <c r="AR11">
        <v>1362</v>
      </c>
      <c r="AS11">
        <v>1595</v>
      </c>
      <c r="AT11">
        <v>2439</v>
      </c>
      <c r="AU11">
        <v>4761</v>
      </c>
      <c r="AV11">
        <v>5513</v>
      </c>
      <c r="AW11">
        <v>598</v>
      </c>
      <c r="AX11">
        <v>1185</v>
      </c>
      <c r="AY11">
        <v>777</v>
      </c>
    </row>
    <row r="12" spans="1:51" x14ac:dyDescent="0.2">
      <c r="A12" t="s">
        <v>91</v>
      </c>
      <c r="B12">
        <v>2022</v>
      </c>
      <c r="C12" t="s">
        <v>92</v>
      </c>
      <c r="F12" t="s">
        <v>93</v>
      </c>
      <c r="G12">
        <v>13</v>
      </c>
      <c r="Z12" t="s">
        <v>94</v>
      </c>
      <c r="AA12">
        <v>13</v>
      </c>
      <c r="AB12" t="s">
        <v>93</v>
      </c>
      <c r="AC12">
        <v>72837</v>
      </c>
      <c r="AD12">
        <v>38658</v>
      </c>
      <c r="AE12">
        <v>78800</v>
      </c>
      <c r="AF12" s="56">
        <v>89580</v>
      </c>
      <c r="AG12" s="1">
        <v>107397</v>
      </c>
      <c r="AH12">
        <v>100313</v>
      </c>
      <c r="AI12">
        <v>97788</v>
      </c>
      <c r="AJ12">
        <v>108849</v>
      </c>
      <c r="AK12" s="1">
        <v>86642</v>
      </c>
      <c r="AL12">
        <v>84128</v>
      </c>
      <c r="AM12">
        <v>88366</v>
      </c>
      <c r="AN12" t="s">
        <v>93</v>
      </c>
      <c r="AO12">
        <v>640</v>
      </c>
      <c r="AP12">
        <v>844</v>
      </c>
      <c r="AQ12">
        <v>1483</v>
      </c>
      <c r="AR12">
        <v>2062</v>
      </c>
      <c r="AS12">
        <v>2020</v>
      </c>
      <c r="AT12">
        <v>3664</v>
      </c>
      <c r="AU12">
        <v>5090</v>
      </c>
      <c r="AV12">
        <v>11723</v>
      </c>
      <c r="AW12">
        <v>867</v>
      </c>
      <c r="AX12">
        <v>1139</v>
      </c>
      <c r="AY12">
        <v>1094</v>
      </c>
    </row>
    <row r="13" spans="1:51" x14ac:dyDescent="0.2">
      <c r="A13" t="s">
        <v>95</v>
      </c>
      <c r="B13">
        <v>2022</v>
      </c>
      <c r="C13" t="s">
        <v>96</v>
      </c>
      <c r="F13" t="s">
        <v>97</v>
      </c>
      <c r="G13">
        <v>15</v>
      </c>
      <c r="Z13" t="s">
        <v>98</v>
      </c>
      <c r="AA13">
        <v>15</v>
      </c>
      <c r="AB13" t="s">
        <v>97</v>
      </c>
      <c r="AC13">
        <v>92458</v>
      </c>
      <c r="AD13">
        <v>45811</v>
      </c>
      <c r="AE13">
        <v>93382</v>
      </c>
      <c r="AF13" s="56">
        <v>112192</v>
      </c>
      <c r="AG13" s="1">
        <v>136092</v>
      </c>
      <c r="AH13">
        <v>135793</v>
      </c>
      <c r="AI13">
        <v>131616</v>
      </c>
      <c r="AJ13">
        <v>201471</v>
      </c>
      <c r="AK13" s="1">
        <v>108285</v>
      </c>
      <c r="AL13">
        <v>102980</v>
      </c>
      <c r="AM13">
        <v>111333</v>
      </c>
      <c r="AN13" t="s">
        <v>97</v>
      </c>
      <c r="AO13">
        <v>2241</v>
      </c>
      <c r="AP13">
        <v>2183</v>
      </c>
      <c r="AQ13">
        <v>3435</v>
      </c>
      <c r="AR13">
        <v>4014</v>
      </c>
      <c r="AS13">
        <v>6894</v>
      </c>
      <c r="AT13">
        <v>12638</v>
      </c>
      <c r="AU13">
        <v>14098</v>
      </c>
      <c r="AV13">
        <v>24476</v>
      </c>
      <c r="AW13">
        <v>2332</v>
      </c>
      <c r="AX13">
        <v>3954</v>
      </c>
      <c r="AY13">
        <v>2019</v>
      </c>
    </row>
    <row r="14" spans="1:51" x14ac:dyDescent="0.2">
      <c r="A14" t="s">
        <v>99</v>
      </c>
      <c r="B14">
        <v>2022</v>
      </c>
      <c r="C14" t="s">
        <v>100</v>
      </c>
      <c r="F14" t="s">
        <v>101</v>
      </c>
      <c r="G14">
        <v>16</v>
      </c>
      <c r="Z14" t="s">
        <v>102</v>
      </c>
      <c r="AA14">
        <v>16</v>
      </c>
      <c r="AB14" t="s">
        <v>101</v>
      </c>
      <c r="AC14">
        <v>72785</v>
      </c>
      <c r="AD14">
        <v>35928</v>
      </c>
      <c r="AE14">
        <v>75556</v>
      </c>
      <c r="AF14" s="56">
        <v>89657</v>
      </c>
      <c r="AG14" s="1">
        <v>101684</v>
      </c>
      <c r="AH14">
        <v>98777</v>
      </c>
      <c r="AI14">
        <v>90759</v>
      </c>
      <c r="AJ14">
        <v>101016</v>
      </c>
      <c r="AK14" s="1">
        <v>85193</v>
      </c>
      <c r="AL14">
        <v>87117</v>
      </c>
      <c r="AM14">
        <v>83652</v>
      </c>
      <c r="AN14" t="s">
        <v>101</v>
      </c>
      <c r="AO14">
        <v>1134</v>
      </c>
      <c r="AP14">
        <v>2005</v>
      </c>
      <c r="AQ14">
        <v>1811</v>
      </c>
      <c r="AR14">
        <v>3271</v>
      </c>
      <c r="AS14">
        <v>3849</v>
      </c>
      <c r="AT14">
        <v>5777</v>
      </c>
      <c r="AU14">
        <v>4781</v>
      </c>
      <c r="AV14">
        <v>4948</v>
      </c>
      <c r="AW14">
        <v>1411</v>
      </c>
      <c r="AX14">
        <v>2187</v>
      </c>
      <c r="AY14">
        <v>1990</v>
      </c>
    </row>
    <row r="15" spans="1:51" x14ac:dyDescent="0.2">
      <c r="A15" t="s">
        <v>103</v>
      </c>
      <c r="B15">
        <v>2022</v>
      </c>
      <c r="C15" t="s">
        <v>104</v>
      </c>
      <c r="F15" t="s">
        <v>105</v>
      </c>
      <c r="G15">
        <v>17</v>
      </c>
      <c r="Z15" t="s">
        <v>106</v>
      </c>
      <c r="AA15">
        <v>17</v>
      </c>
      <c r="AB15" t="s">
        <v>105</v>
      </c>
      <c r="AC15">
        <v>76708</v>
      </c>
      <c r="AD15">
        <v>40400</v>
      </c>
      <c r="AE15">
        <v>85697</v>
      </c>
      <c r="AF15" s="56">
        <v>103837</v>
      </c>
      <c r="AG15" s="1">
        <v>119365</v>
      </c>
      <c r="AH15">
        <v>112488</v>
      </c>
      <c r="AI15">
        <v>106022</v>
      </c>
      <c r="AJ15">
        <v>115980</v>
      </c>
      <c r="AK15" s="1">
        <v>96948</v>
      </c>
      <c r="AL15">
        <v>95851</v>
      </c>
      <c r="AM15">
        <v>97561</v>
      </c>
      <c r="AN15" t="s">
        <v>105</v>
      </c>
      <c r="AO15">
        <v>584</v>
      </c>
      <c r="AP15">
        <v>638</v>
      </c>
      <c r="AQ15">
        <v>985</v>
      </c>
      <c r="AR15">
        <v>2319</v>
      </c>
      <c r="AS15">
        <v>2400</v>
      </c>
      <c r="AT15">
        <v>3250</v>
      </c>
      <c r="AU15">
        <v>2523</v>
      </c>
      <c r="AV15">
        <v>4689</v>
      </c>
      <c r="AW15">
        <v>927</v>
      </c>
      <c r="AX15">
        <v>1868</v>
      </c>
      <c r="AY15">
        <v>1132</v>
      </c>
    </row>
    <row r="16" spans="1:51" x14ac:dyDescent="0.2">
      <c r="A16" t="s">
        <v>107</v>
      </c>
      <c r="B16">
        <v>2022</v>
      </c>
      <c r="C16" t="s">
        <v>108</v>
      </c>
      <c r="F16" t="s">
        <v>109</v>
      </c>
      <c r="G16">
        <v>18</v>
      </c>
      <c r="Z16" t="s">
        <v>110</v>
      </c>
      <c r="AA16">
        <v>18</v>
      </c>
      <c r="AB16" t="s">
        <v>109</v>
      </c>
      <c r="AC16">
        <v>66785</v>
      </c>
      <c r="AD16">
        <v>35602</v>
      </c>
      <c r="AE16">
        <v>75341</v>
      </c>
      <c r="AF16" s="56">
        <v>88247</v>
      </c>
      <c r="AG16" s="1">
        <v>100325</v>
      </c>
      <c r="AH16">
        <v>100207</v>
      </c>
      <c r="AI16">
        <v>100766</v>
      </c>
      <c r="AJ16">
        <v>97270</v>
      </c>
      <c r="AK16" s="1">
        <v>84508</v>
      </c>
      <c r="AL16">
        <v>83549</v>
      </c>
      <c r="AM16">
        <v>85181</v>
      </c>
      <c r="AN16" t="s">
        <v>109</v>
      </c>
      <c r="AO16">
        <v>659</v>
      </c>
      <c r="AP16">
        <v>751</v>
      </c>
      <c r="AQ16">
        <v>928</v>
      </c>
      <c r="AR16">
        <v>2165</v>
      </c>
      <c r="AS16">
        <v>2458</v>
      </c>
      <c r="AT16">
        <v>3824</v>
      </c>
      <c r="AU16">
        <v>5471</v>
      </c>
      <c r="AV16">
        <v>7572</v>
      </c>
      <c r="AW16">
        <v>883</v>
      </c>
      <c r="AX16">
        <v>1569</v>
      </c>
      <c r="AY16">
        <v>887</v>
      </c>
    </row>
    <row r="17" spans="1:51" x14ac:dyDescent="0.2">
      <c r="A17" t="s">
        <v>111</v>
      </c>
      <c r="B17">
        <v>2022</v>
      </c>
      <c r="C17" t="s">
        <v>112</v>
      </c>
      <c r="F17" t="s">
        <v>113</v>
      </c>
      <c r="G17">
        <v>19</v>
      </c>
      <c r="Z17" t="s">
        <v>114</v>
      </c>
      <c r="AA17">
        <v>19</v>
      </c>
      <c r="AB17" t="s">
        <v>113</v>
      </c>
      <c r="AC17">
        <v>69588</v>
      </c>
      <c r="AD17">
        <v>37445</v>
      </c>
      <c r="AE17">
        <v>79193</v>
      </c>
      <c r="AF17" s="56">
        <v>96447</v>
      </c>
      <c r="AG17" s="1">
        <v>113396</v>
      </c>
      <c r="AH17">
        <v>106634</v>
      </c>
      <c r="AI17">
        <v>96181</v>
      </c>
      <c r="AJ17">
        <v>89649</v>
      </c>
      <c r="AK17" s="1">
        <v>90851</v>
      </c>
      <c r="AL17">
        <v>94243</v>
      </c>
      <c r="AM17">
        <v>89176</v>
      </c>
      <c r="AN17" t="s">
        <v>113</v>
      </c>
      <c r="AO17">
        <v>889</v>
      </c>
      <c r="AP17">
        <v>897</v>
      </c>
      <c r="AQ17">
        <v>1125</v>
      </c>
      <c r="AR17">
        <v>2778</v>
      </c>
      <c r="AS17">
        <v>2880</v>
      </c>
      <c r="AT17">
        <v>2922</v>
      </c>
      <c r="AU17">
        <v>6320</v>
      </c>
      <c r="AV17">
        <v>16824</v>
      </c>
      <c r="AW17">
        <v>1014</v>
      </c>
      <c r="AX17">
        <v>2372</v>
      </c>
      <c r="AY17">
        <v>1629</v>
      </c>
    </row>
    <row r="18" spans="1:51" x14ac:dyDescent="0.2">
      <c r="A18" t="s">
        <v>115</v>
      </c>
      <c r="B18">
        <v>2022</v>
      </c>
      <c r="C18" t="s">
        <v>116</v>
      </c>
      <c r="F18" t="s">
        <v>117</v>
      </c>
      <c r="G18">
        <v>20</v>
      </c>
      <c r="Z18" t="s">
        <v>118</v>
      </c>
      <c r="AA18">
        <v>20</v>
      </c>
      <c r="AB18" t="s">
        <v>117</v>
      </c>
      <c r="AC18">
        <v>68925</v>
      </c>
      <c r="AD18">
        <v>35182</v>
      </c>
      <c r="AE18">
        <v>79437</v>
      </c>
      <c r="AF18" s="56">
        <v>95966</v>
      </c>
      <c r="AG18" s="1">
        <v>105800</v>
      </c>
      <c r="AH18">
        <v>99355</v>
      </c>
      <c r="AI18">
        <v>98037</v>
      </c>
      <c r="AJ18">
        <v>115919</v>
      </c>
      <c r="AK18" s="1">
        <v>89712</v>
      </c>
      <c r="AL18">
        <v>90679</v>
      </c>
      <c r="AM18">
        <v>89169</v>
      </c>
      <c r="AN18" t="s">
        <v>117</v>
      </c>
      <c r="AO18">
        <v>1152</v>
      </c>
      <c r="AP18">
        <v>1352</v>
      </c>
      <c r="AQ18">
        <v>1660</v>
      </c>
      <c r="AR18">
        <v>2833</v>
      </c>
      <c r="AS18">
        <v>2788</v>
      </c>
      <c r="AT18">
        <v>3326</v>
      </c>
      <c r="AU18">
        <v>8104</v>
      </c>
      <c r="AV18">
        <v>23759</v>
      </c>
      <c r="AW18">
        <v>1178</v>
      </c>
      <c r="AX18">
        <v>2107</v>
      </c>
      <c r="AY18">
        <v>1362</v>
      </c>
    </row>
    <row r="19" spans="1:51" x14ac:dyDescent="0.2">
      <c r="A19" t="s">
        <v>119</v>
      </c>
      <c r="B19">
        <v>2022</v>
      </c>
      <c r="C19" t="s">
        <v>120</v>
      </c>
      <c r="F19" t="s">
        <v>121</v>
      </c>
      <c r="G19">
        <v>21</v>
      </c>
      <c r="Z19" t="s">
        <v>122</v>
      </c>
      <c r="AA19">
        <v>21</v>
      </c>
      <c r="AB19" t="s">
        <v>121</v>
      </c>
      <c r="AC19">
        <v>59341</v>
      </c>
      <c r="AD19">
        <v>29738</v>
      </c>
      <c r="AE19">
        <v>68121</v>
      </c>
      <c r="AF19" s="56">
        <v>81310</v>
      </c>
      <c r="AG19" s="1">
        <v>95752</v>
      </c>
      <c r="AH19">
        <v>85941</v>
      </c>
      <c r="AI19">
        <v>83460</v>
      </c>
      <c r="AJ19">
        <v>90899</v>
      </c>
      <c r="AK19" s="1">
        <v>76119</v>
      </c>
      <c r="AL19">
        <v>76308</v>
      </c>
      <c r="AM19">
        <v>76044</v>
      </c>
      <c r="AN19" t="s">
        <v>121</v>
      </c>
      <c r="AO19">
        <v>924</v>
      </c>
      <c r="AP19">
        <v>921</v>
      </c>
      <c r="AQ19">
        <v>1257</v>
      </c>
      <c r="AR19">
        <v>2632</v>
      </c>
      <c r="AS19">
        <v>3665</v>
      </c>
      <c r="AT19">
        <v>3669</v>
      </c>
      <c r="AU19">
        <v>6587</v>
      </c>
      <c r="AV19">
        <v>5016</v>
      </c>
      <c r="AW19">
        <v>1049</v>
      </c>
      <c r="AX19">
        <v>2610</v>
      </c>
      <c r="AY19">
        <v>1127</v>
      </c>
    </row>
    <row r="20" spans="1:51" x14ac:dyDescent="0.2">
      <c r="A20" t="s">
        <v>123</v>
      </c>
      <c r="B20">
        <v>2022</v>
      </c>
      <c r="C20" t="s">
        <v>124</v>
      </c>
      <c r="F20" t="s">
        <v>125</v>
      </c>
      <c r="G20">
        <v>22</v>
      </c>
      <c r="Z20" t="s">
        <v>126</v>
      </c>
      <c r="AA20">
        <v>22</v>
      </c>
      <c r="AB20" t="s">
        <v>125</v>
      </c>
      <c r="AC20">
        <v>55416</v>
      </c>
      <c r="AD20">
        <v>28776</v>
      </c>
      <c r="AE20">
        <v>63975</v>
      </c>
      <c r="AF20" s="56">
        <v>75526</v>
      </c>
      <c r="AG20" s="1">
        <v>93670</v>
      </c>
      <c r="AH20">
        <v>89025</v>
      </c>
      <c r="AI20">
        <v>85378</v>
      </c>
      <c r="AJ20">
        <v>82300</v>
      </c>
      <c r="AK20" s="1">
        <v>72866</v>
      </c>
      <c r="AL20">
        <v>71826</v>
      </c>
      <c r="AM20">
        <v>73519</v>
      </c>
      <c r="AN20" t="s">
        <v>125</v>
      </c>
      <c r="AO20">
        <v>800</v>
      </c>
      <c r="AP20">
        <v>1126</v>
      </c>
      <c r="AQ20">
        <v>1455</v>
      </c>
      <c r="AR20">
        <v>2566</v>
      </c>
      <c r="AS20">
        <v>4180</v>
      </c>
      <c r="AT20">
        <v>6231</v>
      </c>
      <c r="AU20">
        <v>12797</v>
      </c>
      <c r="AV20">
        <v>20508</v>
      </c>
      <c r="AW20">
        <v>1324</v>
      </c>
      <c r="AX20">
        <v>2315</v>
      </c>
      <c r="AY20">
        <v>1743</v>
      </c>
    </row>
    <row r="21" spans="1:51" x14ac:dyDescent="0.2">
      <c r="A21" t="s">
        <v>127</v>
      </c>
      <c r="B21">
        <v>2022</v>
      </c>
      <c r="C21" t="s">
        <v>128</v>
      </c>
      <c r="F21" t="s">
        <v>129</v>
      </c>
      <c r="G21">
        <v>23</v>
      </c>
      <c r="Z21" t="s">
        <v>130</v>
      </c>
      <c r="AA21">
        <v>23</v>
      </c>
      <c r="AB21" t="s">
        <v>129</v>
      </c>
      <c r="AC21">
        <v>69543</v>
      </c>
      <c r="AD21">
        <v>32547</v>
      </c>
      <c r="AE21">
        <v>78017</v>
      </c>
      <c r="AF21" s="56">
        <v>99639</v>
      </c>
      <c r="AG21" s="1">
        <v>112436</v>
      </c>
      <c r="AH21">
        <v>109287</v>
      </c>
      <c r="AI21">
        <v>101567</v>
      </c>
      <c r="AJ21">
        <v>103277</v>
      </c>
      <c r="AK21" s="1">
        <v>88063</v>
      </c>
      <c r="AL21">
        <v>89904</v>
      </c>
      <c r="AM21">
        <v>86854</v>
      </c>
      <c r="AN21" t="s">
        <v>129</v>
      </c>
      <c r="AO21">
        <v>1494</v>
      </c>
      <c r="AP21">
        <v>1732</v>
      </c>
      <c r="AQ21">
        <v>2296</v>
      </c>
      <c r="AR21">
        <v>3898</v>
      </c>
      <c r="AS21">
        <v>8119</v>
      </c>
      <c r="AT21">
        <v>10406</v>
      </c>
      <c r="AU21">
        <v>17705</v>
      </c>
      <c r="AV21">
        <v>46120</v>
      </c>
      <c r="AW21">
        <v>2214</v>
      </c>
      <c r="AX21">
        <v>3444</v>
      </c>
      <c r="AY21">
        <v>2367</v>
      </c>
    </row>
    <row r="22" spans="1:51" x14ac:dyDescent="0.2">
      <c r="A22" t="s">
        <v>131</v>
      </c>
      <c r="B22">
        <v>2022</v>
      </c>
      <c r="C22" t="s">
        <v>132</v>
      </c>
      <c r="F22" t="s">
        <v>133</v>
      </c>
      <c r="G22">
        <v>24</v>
      </c>
      <c r="Z22" t="s">
        <v>134</v>
      </c>
      <c r="AA22">
        <v>24</v>
      </c>
      <c r="AB22" t="s">
        <v>133</v>
      </c>
      <c r="AC22">
        <v>94991</v>
      </c>
      <c r="AD22">
        <v>50165</v>
      </c>
      <c r="AE22">
        <v>102948</v>
      </c>
      <c r="AF22" s="56">
        <v>123402</v>
      </c>
      <c r="AG22" s="1">
        <v>144427</v>
      </c>
      <c r="AH22">
        <v>138188</v>
      </c>
      <c r="AI22">
        <v>135471</v>
      </c>
      <c r="AJ22">
        <v>136168</v>
      </c>
      <c r="AK22" s="1">
        <v>117294</v>
      </c>
      <c r="AL22">
        <v>114353</v>
      </c>
      <c r="AM22">
        <v>119038</v>
      </c>
      <c r="AN22" t="s">
        <v>133</v>
      </c>
      <c r="AO22">
        <v>1080</v>
      </c>
      <c r="AP22">
        <v>1418</v>
      </c>
      <c r="AQ22">
        <v>2274</v>
      </c>
      <c r="AR22">
        <v>2230</v>
      </c>
      <c r="AS22">
        <v>5004</v>
      </c>
      <c r="AT22">
        <v>6477</v>
      </c>
      <c r="AU22">
        <v>7193</v>
      </c>
      <c r="AV22">
        <v>11350</v>
      </c>
      <c r="AW22">
        <v>1435</v>
      </c>
      <c r="AX22">
        <v>2921</v>
      </c>
      <c r="AY22">
        <v>2016</v>
      </c>
    </row>
    <row r="23" spans="1:51" x14ac:dyDescent="0.2">
      <c r="A23" t="s">
        <v>135</v>
      </c>
      <c r="B23">
        <v>2022</v>
      </c>
      <c r="C23" t="s">
        <v>136</v>
      </c>
      <c r="F23" t="s">
        <v>137</v>
      </c>
      <c r="G23">
        <v>25</v>
      </c>
      <c r="Z23" t="s">
        <v>138</v>
      </c>
      <c r="AA23">
        <v>25</v>
      </c>
      <c r="AB23" t="s">
        <v>137</v>
      </c>
      <c r="AC23">
        <v>94488</v>
      </c>
      <c r="AD23">
        <v>42931</v>
      </c>
      <c r="AE23">
        <v>103972</v>
      </c>
      <c r="AF23" s="56">
        <v>125431</v>
      </c>
      <c r="AG23" s="1">
        <v>152706</v>
      </c>
      <c r="AH23">
        <v>150428</v>
      </c>
      <c r="AI23">
        <v>165755</v>
      </c>
      <c r="AJ23">
        <v>167381</v>
      </c>
      <c r="AK23" s="1">
        <v>120263</v>
      </c>
      <c r="AL23">
        <v>121975</v>
      </c>
      <c r="AM23">
        <v>119367</v>
      </c>
      <c r="AN23" t="s">
        <v>137</v>
      </c>
      <c r="AO23">
        <v>1260</v>
      </c>
      <c r="AP23">
        <v>1373</v>
      </c>
      <c r="AQ23">
        <v>1610</v>
      </c>
      <c r="AR23">
        <v>2757</v>
      </c>
      <c r="AS23">
        <v>3824</v>
      </c>
      <c r="AT23">
        <v>7967</v>
      </c>
      <c r="AU23">
        <v>10913</v>
      </c>
      <c r="AV23">
        <v>9356</v>
      </c>
      <c r="AW23">
        <v>1404</v>
      </c>
      <c r="AX23">
        <v>2547</v>
      </c>
      <c r="AY23">
        <v>1353</v>
      </c>
    </row>
    <row r="24" spans="1:51" x14ac:dyDescent="0.2">
      <c r="A24" t="s">
        <v>139</v>
      </c>
      <c r="B24">
        <v>2022</v>
      </c>
      <c r="C24" t="s">
        <v>140</v>
      </c>
      <c r="F24" t="s">
        <v>141</v>
      </c>
      <c r="G24">
        <v>26</v>
      </c>
      <c r="Z24" t="s">
        <v>142</v>
      </c>
      <c r="AA24">
        <v>26</v>
      </c>
      <c r="AB24" t="s">
        <v>141</v>
      </c>
      <c r="AC24">
        <v>66986</v>
      </c>
      <c r="AD24">
        <v>35533</v>
      </c>
      <c r="AE24">
        <v>76384</v>
      </c>
      <c r="AF24" s="56">
        <v>92379</v>
      </c>
      <c r="AG24" s="1">
        <v>106979</v>
      </c>
      <c r="AH24">
        <v>106384</v>
      </c>
      <c r="AI24">
        <v>94376</v>
      </c>
      <c r="AJ24">
        <v>91483</v>
      </c>
      <c r="AK24" s="1">
        <v>85865</v>
      </c>
      <c r="AL24">
        <v>86012</v>
      </c>
      <c r="AM24">
        <v>85789</v>
      </c>
      <c r="AN24" t="s">
        <v>141</v>
      </c>
      <c r="AO24">
        <v>675</v>
      </c>
      <c r="AP24">
        <v>559</v>
      </c>
      <c r="AQ24">
        <v>1031</v>
      </c>
      <c r="AR24">
        <v>2082</v>
      </c>
      <c r="AS24">
        <v>2043</v>
      </c>
      <c r="AT24">
        <v>3290</v>
      </c>
      <c r="AU24">
        <v>4372</v>
      </c>
      <c r="AV24">
        <v>8918</v>
      </c>
      <c r="AW24">
        <v>844</v>
      </c>
      <c r="AX24">
        <v>1368</v>
      </c>
      <c r="AY24">
        <v>952</v>
      </c>
    </row>
    <row r="25" spans="1:51" x14ac:dyDescent="0.2">
      <c r="A25" t="s">
        <v>143</v>
      </c>
      <c r="B25">
        <v>2022</v>
      </c>
      <c r="C25" t="s">
        <v>144</v>
      </c>
      <c r="F25" t="s">
        <v>145</v>
      </c>
      <c r="G25">
        <v>27</v>
      </c>
      <c r="Z25" t="s">
        <v>146</v>
      </c>
      <c r="AA25">
        <v>27</v>
      </c>
      <c r="AB25" t="s">
        <v>145</v>
      </c>
      <c r="AC25">
        <v>82338</v>
      </c>
      <c r="AD25">
        <v>40978</v>
      </c>
      <c r="AE25">
        <v>90829</v>
      </c>
      <c r="AF25" s="56">
        <v>114203</v>
      </c>
      <c r="AG25" s="1">
        <v>134714</v>
      </c>
      <c r="AH25">
        <v>122704</v>
      </c>
      <c r="AI25">
        <v>122167</v>
      </c>
      <c r="AJ25">
        <v>108907</v>
      </c>
      <c r="AK25" s="1">
        <v>105324</v>
      </c>
      <c r="AL25">
        <v>110059</v>
      </c>
      <c r="AM25">
        <v>102068</v>
      </c>
      <c r="AN25" t="s">
        <v>145</v>
      </c>
      <c r="AO25">
        <v>749</v>
      </c>
      <c r="AP25">
        <v>783</v>
      </c>
      <c r="AQ25">
        <v>910</v>
      </c>
      <c r="AR25">
        <v>2676</v>
      </c>
      <c r="AS25">
        <v>2486</v>
      </c>
      <c r="AT25">
        <v>5697</v>
      </c>
      <c r="AU25">
        <v>9683</v>
      </c>
      <c r="AV25">
        <v>10604</v>
      </c>
      <c r="AW25">
        <v>797</v>
      </c>
      <c r="AX25">
        <v>2112</v>
      </c>
      <c r="AY25">
        <v>1186</v>
      </c>
    </row>
    <row r="26" spans="1:51" x14ac:dyDescent="0.2">
      <c r="A26" t="s">
        <v>147</v>
      </c>
      <c r="B26">
        <v>2022</v>
      </c>
      <c r="C26" t="s">
        <v>148</v>
      </c>
      <c r="F26" t="s">
        <v>149</v>
      </c>
      <c r="G26">
        <v>28</v>
      </c>
      <c r="Z26" t="s">
        <v>150</v>
      </c>
      <c r="AA26">
        <v>28</v>
      </c>
      <c r="AB26" t="s">
        <v>149</v>
      </c>
      <c r="AC26">
        <v>52719</v>
      </c>
      <c r="AD26">
        <v>25452</v>
      </c>
      <c r="AE26">
        <v>60658</v>
      </c>
      <c r="AF26" s="56">
        <v>72301</v>
      </c>
      <c r="AG26" s="1">
        <v>81208</v>
      </c>
      <c r="AH26">
        <v>81764</v>
      </c>
      <c r="AI26">
        <v>74466</v>
      </c>
      <c r="AJ26">
        <v>66028</v>
      </c>
      <c r="AK26" s="1">
        <v>66973</v>
      </c>
      <c r="AL26">
        <v>63895</v>
      </c>
      <c r="AM26">
        <v>68528</v>
      </c>
      <c r="AN26" t="s">
        <v>149</v>
      </c>
      <c r="AO26">
        <v>895</v>
      </c>
      <c r="AP26">
        <v>1187</v>
      </c>
      <c r="AQ26">
        <v>1752</v>
      </c>
      <c r="AR26">
        <v>3072</v>
      </c>
      <c r="AS26">
        <v>3502</v>
      </c>
      <c r="AT26">
        <v>3615</v>
      </c>
      <c r="AU26">
        <v>12403</v>
      </c>
      <c r="AV26">
        <v>8867</v>
      </c>
      <c r="AW26">
        <v>1560</v>
      </c>
      <c r="AX26">
        <v>2833</v>
      </c>
      <c r="AY26">
        <v>1659</v>
      </c>
    </row>
    <row r="27" spans="1:51" x14ac:dyDescent="0.2">
      <c r="A27" t="s">
        <v>151</v>
      </c>
      <c r="B27">
        <v>2022</v>
      </c>
      <c r="C27" t="s">
        <v>152</v>
      </c>
      <c r="F27" t="s">
        <v>153</v>
      </c>
      <c r="G27">
        <v>29</v>
      </c>
      <c r="Z27" t="s">
        <v>154</v>
      </c>
      <c r="AA27">
        <v>29</v>
      </c>
      <c r="AB27" t="s">
        <v>153</v>
      </c>
      <c r="AC27">
        <v>64811</v>
      </c>
      <c r="AD27">
        <v>33721</v>
      </c>
      <c r="AE27">
        <v>74314</v>
      </c>
      <c r="AF27" s="56">
        <v>89344</v>
      </c>
      <c r="AG27" s="1">
        <v>100889</v>
      </c>
      <c r="AH27">
        <v>97009</v>
      </c>
      <c r="AI27">
        <v>101420</v>
      </c>
      <c r="AJ27">
        <v>95531</v>
      </c>
      <c r="AK27" s="1">
        <v>83420</v>
      </c>
      <c r="AL27">
        <v>82498</v>
      </c>
      <c r="AM27">
        <v>83922</v>
      </c>
      <c r="AN27" t="s">
        <v>153</v>
      </c>
      <c r="AO27">
        <v>733</v>
      </c>
      <c r="AP27">
        <v>780</v>
      </c>
      <c r="AQ27">
        <v>944</v>
      </c>
      <c r="AR27">
        <v>2558</v>
      </c>
      <c r="AS27">
        <v>2155</v>
      </c>
      <c r="AT27">
        <v>4157</v>
      </c>
      <c r="AU27">
        <v>3955</v>
      </c>
      <c r="AV27">
        <v>12199</v>
      </c>
      <c r="AW27">
        <v>949</v>
      </c>
      <c r="AX27">
        <v>1663</v>
      </c>
      <c r="AY27">
        <v>1193</v>
      </c>
    </row>
    <row r="28" spans="1:51" x14ac:dyDescent="0.2">
      <c r="A28" t="s">
        <v>155</v>
      </c>
      <c r="B28">
        <v>2022</v>
      </c>
      <c r="C28" t="s">
        <v>156</v>
      </c>
      <c r="F28" t="s">
        <v>157</v>
      </c>
      <c r="G28">
        <v>30</v>
      </c>
      <c r="Z28" t="s">
        <v>158</v>
      </c>
      <c r="AA28">
        <v>30</v>
      </c>
      <c r="AB28" t="s">
        <v>157</v>
      </c>
      <c r="AC28">
        <v>67631</v>
      </c>
      <c r="AD28">
        <v>34283</v>
      </c>
      <c r="AE28">
        <v>78267</v>
      </c>
      <c r="AF28" s="56">
        <v>84664</v>
      </c>
      <c r="AG28" s="1">
        <v>103288</v>
      </c>
      <c r="AH28">
        <v>91893</v>
      </c>
      <c r="AI28">
        <v>88542</v>
      </c>
      <c r="AJ28">
        <v>119416</v>
      </c>
      <c r="AK28" s="1">
        <v>83580</v>
      </c>
      <c r="AL28">
        <v>85411</v>
      </c>
      <c r="AM28">
        <v>82404</v>
      </c>
      <c r="AN28" t="s">
        <v>157</v>
      </c>
      <c r="AO28">
        <v>1496</v>
      </c>
      <c r="AP28">
        <v>1812</v>
      </c>
      <c r="AQ28">
        <v>2167</v>
      </c>
      <c r="AR28">
        <v>4606</v>
      </c>
      <c r="AS28">
        <v>8678</v>
      </c>
      <c r="AT28">
        <v>6826</v>
      </c>
      <c r="AU28">
        <v>13757</v>
      </c>
      <c r="AV28">
        <v>19945</v>
      </c>
      <c r="AW28">
        <v>1825</v>
      </c>
      <c r="AX28">
        <v>3445</v>
      </c>
      <c r="AY28">
        <v>2230</v>
      </c>
    </row>
    <row r="29" spans="1:51" x14ac:dyDescent="0.2">
      <c r="A29" t="s">
        <v>159</v>
      </c>
      <c r="B29">
        <v>2022</v>
      </c>
      <c r="C29" t="s">
        <v>160</v>
      </c>
      <c r="F29" t="s">
        <v>161</v>
      </c>
      <c r="G29">
        <v>31</v>
      </c>
      <c r="Z29" t="s">
        <v>162</v>
      </c>
      <c r="AA29">
        <v>31</v>
      </c>
      <c r="AB29" t="s">
        <v>161</v>
      </c>
      <c r="AC29">
        <v>69597</v>
      </c>
      <c r="AD29">
        <v>36281</v>
      </c>
      <c r="AE29">
        <v>80236</v>
      </c>
      <c r="AF29" s="56">
        <v>92925</v>
      </c>
      <c r="AG29" s="1">
        <v>117065</v>
      </c>
      <c r="AH29">
        <v>106858</v>
      </c>
      <c r="AI29">
        <v>93838</v>
      </c>
      <c r="AJ29">
        <v>104756</v>
      </c>
      <c r="AK29" s="1">
        <v>92676</v>
      </c>
      <c r="AL29">
        <v>94081</v>
      </c>
      <c r="AM29">
        <v>91655</v>
      </c>
      <c r="AN29" t="s">
        <v>161</v>
      </c>
      <c r="AO29">
        <v>1168</v>
      </c>
      <c r="AP29">
        <v>1060</v>
      </c>
      <c r="AQ29">
        <v>2100</v>
      </c>
      <c r="AR29">
        <v>3632</v>
      </c>
      <c r="AS29">
        <v>3180</v>
      </c>
      <c r="AT29">
        <v>3211</v>
      </c>
      <c r="AU29">
        <v>15281</v>
      </c>
      <c r="AV29">
        <v>16610</v>
      </c>
      <c r="AW29">
        <v>1584</v>
      </c>
      <c r="AX29">
        <v>2911</v>
      </c>
      <c r="AY29">
        <v>1971</v>
      </c>
    </row>
    <row r="30" spans="1:51" x14ac:dyDescent="0.2">
      <c r="A30" t="s">
        <v>163</v>
      </c>
      <c r="B30">
        <v>2022</v>
      </c>
      <c r="C30" t="s">
        <v>164</v>
      </c>
      <c r="F30" t="s">
        <v>165</v>
      </c>
      <c r="G30">
        <v>32</v>
      </c>
      <c r="Z30" t="s">
        <v>166</v>
      </c>
      <c r="AA30">
        <v>32</v>
      </c>
      <c r="AB30" t="s">
        <v>165</v>
      </c>
      <c r="AC30">
        <v>72333</v>
      </c>
      <c r="AD30">
        <v>38629</v>
      </c>
      <c r="AE30">
        <v>79609</v>
      </c>
      <c r="AF30" s="56">
        <v>91496</v>
      </c>
      <c r="AG30" s="1">
        <v>99138</v>
      </c>
      <c r="AH30">
        <v>99098</v>
      </c>
      <c r="AI30">
        <v>103528</v>
      </c>
      <c r="AJ30">
        <v>121604</v>
      </c>
      <c r="AK30" s="1">
        <v>85593</v>
      </c>
      <c r="AL30">
        <v>79519</v>
      </c>
      <c r="AM30">
        <v>90304</v>
      </c>
      <c r="AN30" t="s">
        <v>165</v>
      </c>
      <c r="AO30">
        <v>1026</v>
      </c>
      <c r="AP30">
        <v>1643</v>
      </c>
      <c r="AQ30">
        <v>2014</v>
      </c>
      <c r="AR30">
        <v>2689</v>
      </c>
      <c r="AS30">
        <v>3809</v>
      </c>
      <c r="AT30">
        <v>6242</v>
      </c>
      <c r="AU30">
        <v>8236</v>
      </c>
      <c r="AV30">
        <v>14216</v>
      </c>
      <c r="AW30">
        <v>1877</v>
      </c>
      <c r="AX30">
        <v>2808</v>
      </c>
      <c r="AY30">
        <v>2047</v>
      </c>
    </row>
    <row r="31" spans="1:51" x14ac:dyDescent="0.2">
      <c r="A31" t="s">
        <v>167</v>
      </c>
      <c r="B31">
        <v>2022</v>
      </c>
      <c r="C31" t="s">
        <v>168</v>
      </c>
      <c r="F31" t="s">
        <v>169</v>
      </c>
      <c r="G31">
        <v>33</v>
      </c>
      <c r="Z31" t="s">
        <v>170</v>
      </c>
      <c r="AA31">
        <v>33</v>
      </c>
      <c r="AB31" t="s">
        <v>169</v>
      </c>
      <c r="AC31">
        <v>89992</v>
      </c>
      <c r="AD31">
        <v>43321</v>
      </c>
      <c r="AE31">
        <v>96780</v>
      </c>
      <c r="AF31" s="56">
        <v>127512</v>
      </c>
      <c r="AG31" s="1">
        <v>145675</v>
      </c>
      <c r="AH31">
        <v>146566</v>
      </c>
      <c r="AI31">
        <v>148401</v>
      </c>
      <c r="AJ31">
        <v>151581</v>
      </c>
      <c r="AK31" s="1">
        <v>112950</v>
      </c>
      <c r="AL31">
        <v>119983</v>
      </c>
      <c r="AM31">
        <v>109551</v>
      </c>
      <c r="AN31" t="s">
        <v>169</v>
      </c>
      <c r="AO31">
        <v>2310</v>
      </c>
      <c r="AP31">
        <v>1809</v>
      </c>
      <c r="AQ31">
        <v>3217</v>
      </c>
      <c r="AR31">
        <v>5876</v>
      </c>
      <c r="AS31">
        <v>9309</v>
      </c>
      <c r="AT31">
        <v>11289</v>
      </c>
      <c r="AU31">
        <v>35712</v>
      </c>
      <c r="AV31">
        <v>25858</v>
      </c>
      <c r="AW31">
        <v>2905</v>
      </c>
      <c r="AX31">
        <v>5315</v>
      </c>
      <c r="AY31">
        <v>2878</v>
      </c>
    </row>
    <row r="32" spans="1:51" x14ac:dyDescent="0.2">
      <c r="A32" t="s">
        <v>171</v>
      </c>
      <c r="B32">
        <v>2022</v>
      </c>
      <c r="C32" t="s">
        <v>172</v>
      </c>
      <c r="F32" t="s">
        <v>173</v>
      </c>
      <c r="G32">
        <v>34</v>
      </c>
      <c r="Z32" t="s">
        <v>174</v>
      </c>
      <c r="AA32">
        <v>34</v>
      </c>
      <c r="AB32" t="s">
        <v>173</v>
      </c>
      <c r="AC32">
        <v>96346</v>
      </c>
      <c r="AD32">
        <v>46729</v>
      </c>
      <c r="AE32">
        <v>101625</v>
      </c>
      <c r="AF32" s="56">
        <v>127910</v>
      </c>
      <c r="AG32" s="1">
        <v>149098</v>
      </c>
      <c r="AH32">
        <v>140500</v>
      </c>
      <c r="AI32">
        <v>147395</v>
      </c>
      <c r="AJ32">
        <v>142149</v>
      </c>
      <c r="AK32" s="1">
        <v>117988</v>
      </c>
      <c r="AL32">
        <v>120874</v>
      </c>
      <c r="AM32">
        <v>116584</v>
      </c>
      <c r="AN32" t="s">
        <v>173</v>
      </c>
      <c r="AO32">
        <v>1114</v>
      </c>
      <c r="AP32">
        <v>1362</v>
      </c>
      <c r="AQ32">
        <v>1674</v>
      </c>
      <c r="AR32">
        <v>2894</v>
      </c>
      <c r="AS32">
        <v>3491</v>
      </c>
      <c r="AT32">
        <v>8649</v>
      </c>
      <c r="AU32">
        <v>15955</v>
      </c>
      <c r="AV32">
        <v>11664</v>
      </c>
      <c r="AW32">
        <v>1589</v>
      </c>
      <c r="AX32">
        <v>2559</v>
      </c>
      <c r="AY32">
        <v>1578</v>
      </c>
    </row>
    <row r="33" spans="1:51" x14ac:dyDescent="0.2">
      <c r="A33" t="s">
        <v>175</v>
      </c>
      <c r="B33">
        <v>2022</v>
      </c>
      <c r="C33" t="s">
        <v>176</v>
      </c>
      <c r="F33" t="s">
        <v>177</v>
      </c>
      <c r="G33">
        <v>35</v>
      </c>
      <c r="Z33" t="s">
        <v>178</v>
      </c>
      <c r="AA33">
        <v>35</v>
      </c>
      <c r="AB33" t="s">
        <v>177</v>
      </c>
      <c r="AC33">
        <v>59726</v>
      </c>
      <c r="AD33">
        <v>31684</v>
      </c>
      <c r="AE33">
        <v>71409</v>
      </c>
      <c r="AF33" s="56">
        <v>77542</v>
      </c>
      <c r="AG33" s="1">
        <v>85731</v>
      </c>
      <c r="AH33">
        <v>86594</v>
      </c>
      <c r="AI33">
        <v>90332</v>
      </c>
      <c r="AJ33">
        <v>96057</v>
      </c>
      <c r="AK33" s="1">
        <v>74341</v>
      </c>
      <c r="AL33">
        <v>67126</v>
      </c>
      <c r="AM33">
        <v>77148</v>
      </c>
      <c r="AN33" t="s">
        <v>177</v>
      </c>
      <c r="AO33">
        <v>1306</v>
      </c>
      <c r="AP33">
        <v>1057</v>
      </c>
      <c r="AQ33">
        <v>2813</v>
      </c>
      <c r="AR33">
        <v>5176</v>
      </c>
      <c r="AS33">
        <v>6887</v>
      </c>
      <c r="AT33">
        <v>5884</v>
      </c>
      <c r="AU33">
        <v>14722</v>
      </c>
      <c r="AV33">
        <v>9172</v>
      </c>
      <c r="AW33">
        <v>1775</v>
      </c>
      <c r="AX33">
        <v>5673</v>
      </c>
      <c r="AY33">
        <v>2062</v>
      </c>
    </row>
    <row r="34" spans="1:51" x14ac:dyDescent="0.2">
      <c r="A34" t="s">
        <v>179</v>
      </c>
      <c r="B34">
        <v>2022</v>
      </c>
      <c r="C34" t="s">
        <v>180</v>
      </c>
      <c r="F34" t="s">
        <v>181</v>
      </c>
      <c r="G34">
        <v>36</v>
      </c>
      <c r="Z34" t="s">
        <v>182</v>
      </c>
      <c r="AA34">
        <v>36</v>
      </c>
      <c r="AB34" t="s">
        <v>181</v>
      </c>
      <c r="AC34">
        <v>79557</v>
      </c>
      <c r="AD34">
        <v>40893</v>
      </c>
      <c r="AE34">
        <v>89139</v>
      </c>
      <c r="AF34" s="56">
        <v>106479</v>
      </c>
      <c r="AG34" s="1">
        <v>125659</v>
      </c>
      <c r="AH34">
        <v>124351</v>
      </c>
      <c r="AI34">
        <v>117787</v>
      </c>
      <c r="AJ34">
        <v>128180</v>
      </c>
      <c r="AK34" s="1">
        <v>99066</v>
      </c>
      <c r="AL34">
        <v>97099</v>
      </c>
      <c r="AM34">
        <v>99952</v>
      </c>
      <c r="AN34" t="s">
        <v>181</v>
      </c>
      <c r="AO34">
        <v>722</v>
      </c>
      <c r="AP34">
        <v>591</v>
      </c>
      <c r="AQ34">
        <v>1150</v>
      </c>
      <c r="AR34">
        <v>1785</v>
      </c>
      <c r="AS34">
        <v>2260</v>
      </c>
      <c r="AT34">
        <v>3442</v>
      </c>
      <c r="AU34">
        <v>5806</v>
      </c>
      <c r="AV34">
        <v>4956</v>
      </c>
      <c r="AW34">
        <v>815</v>
      </c>
      <c r="AX34">
        <v>1607</v>
      </c>
      <c r="AY34">
        <v>853</v>
      </c>
    </row>
    <row r="35" spans="1:51" x14ac:dyDescent="0.2">
      <c r="A35" t="s">
        <v>183</v>
      </c>
      <c r="B35">
        <v>2022</v>
      </c>
      <c r="C35" t="s">
        <v>184</v>
      </c>
      <c r="F35" t="s">
        <v>185</v>
      </c>
      <c r="G35">
        <v>37</v>
      </c>
      <c r="Z35" t="s">
        <v>186</v>
      </c>
      <c r="AA35">
        <v>37</v>
      </c>
      <c r="AB35" t="s">
        <v>185</v>
      </c>
      <c r="AC35">
        <v>67481</v>
      </c>
      <c r="AD35">
        <v>36311</v>
      </c>
      <c r="AE35">
        <v>77205</v>
      </c>
      <c r="AF35" s="56">
        <v>87805</v>
      </c>
      <c r="AG35" s="1">
        <v>104155</v>
      </c>
      <c r="AH35">
        <v>93384</v>
      </c>
      <c r="AI35">
        <v>86687</v>
      </c>
      <c r="AJ35">
        <v>103441</v>
      </c>
      <c r="AK35" s="1">
        <v>83448</v>
      </c>
      <c r="AL35">
        <v>81594</v>
      </c>
      <c r="AM35">
        <v>84370</v>
      </c>
      <c r="AN35" t="s">
        <v>185</v>
      </c>
      <c r="AO35">
        <v>623</v>
      </c>
      <c r="AP35">
        <v>556</v>
      </c>
      <c r="AQ35">
        <v>966</v>
      </c>
      <c r="AR35">
        <v>2240</v>
      </c>
      <c r="AS35">
        <v>2431</v>
      </c>
      <c r="AT35">
        <v>3285</v>
      </c>
      <c r="AU35">
        <v>11116</v>
      </c>
      <c r="AV35">
        <v>7655</v>
      </c>
      <c r="AW35">
        <v>914</v>
      </c>
      <c r="AX35">
        <v>1439</v>
      </c>
      <c r="AY35">
        <v>1149</v>
      </c>
    </row>
    <row r="36" spans="1:51" x14ac:dyDescent="0.2">
      <c r="A36" t="s">
        <v>187</v>
      </c>
      <c r="B36">
        <v>2022</v>
      </c>
      <c r="C36" t="s">
        <v>188</v>
      </c>
      <c r="F36" t="s">
        <v>189</v>
      </c>
      <c r="G36">
        <v>38</v>
      </c>
      <c r="Z36" t="s">
        <v>190</v>
      </c>
      <c r="AA36">
        <v>38</v>
      </c>
      <c r="AB36" t="s">
        <v>189</v>
      </c>
      <c r="AC36">
        <v>71970</v>
      </c>
      <c r="AD36">
        <v>38722</v>
      </c>
      <c r="AE36">
        <v>85288</v>
      </c>
      <c r="AF36" s="56">
        <v>98706</v>
      </c>
      <c r="AG36" s="1">
        <v>120038</v>
      </c>
      <c r="AH36">
        <v>121523</v>
      </c>
      <c r="AI36">
        <v>105443</v>
      </c>
      <c r="AJ36">
        <v>102582</v>
      </c>
      <c r="AK36" s="1">
        <v>97853</v>
      </c>
      <c r="AL36">
        <v>100368</v>
      </c>
      <c r="AM36">
        <v>95767</v>
      </c>
      <c r="AN36" t="s">
        <v>189</v>
      </c>
      <c r="AO36">
        <v>2072</v>
      </c>
      <c r="AP36">
        <v>2505</v>
      </c>
      <c r="AQ36">
        <v>2386</v>
      </c>
      <c r="AR36">
        <v>5425</v>
      </c>
      <c r="AS36">
        <v>11791</v>
      </c>
      <c r="AT36">
        <v>7210</v>
      </c>
      <c r="AU36">
        <v>18582</v>
      </c>
      <c r="AV36">
        <v>23185</v>
      </c>
      <c r="AW36">
        <v>2741</v>
      </c>
      <c r="AX36">
        <v>5844</v>
      </c>
      <c r="AY36">
        <v>3716</v>
      </c>
    </row>
    <row r="37" spans="1:51" x14ac:dyDescent="0.2">
      <c r="A37" t="s">
        <v>191</v>
      </c>
      <c r="B37">
        <v>2022</v>
      </c>
      <c r="C37" t="s">
        <v>192</v>
      </c>
      <c r="F37" t="s">
        <v>193</v>
      </c>
      <c r="G37">
        <v>39</v>
      </c>
      <c r="Z37" t="s">
        <v>194</v>
      </c>
      <c r="AA37">
        <v>39</v>
      </c>
      <c r="AB37" t="s">
        <v>193</v>
      </c>
      <c r="AC37">
        <v>65720</v>
      </c>
      <c r="AD37">
        <v>35095</v>
      </c>
      <c r="AE37">
        <v>76367</v>
      </c>
      <c r="AF37" s="56">
        <v>91084</v>
      </c>
      <c r="AG37" s="1">
        <v>107524</v>
      </c>
      <c r="AH37">
        <v>103543</v>
      </c>
      <c r="AI37">
        <v>102414</v>
      </c>
      <c r="AJ37">
        <v>106894</v>
      </c>
      <c r="AK37" s="1">
        <v>86001</v>
      </c>
      <c r="AL37">
        <v>85073</v>
      </c>
      <c r="AM37">
        <v>86514</v>
      </c>
      <c r="AN37" t="s">
        <v>193</v>
      </c>
      <c r="AO37">
        <v>618</v>
      </c>
      <c r="AP37">
        <v>686</v>
      </c>
      <c r="AQ37">
        <v>907</v>
      </c>
      <c r="AR37">
        <v>1532</v>
      </c>
      <c r="AS37">
        <v>2314</v>
      </c>
      <c r="AT37">
        <v>3244</v>
      </c>
      <c r="AU37">
        <v>6018</v>
      </c>
      <c r="AV37">
        <v>5586</v>
      </c>
      <c r="AW37">
        <v>795</v>
      </c>
      <c r="AX37">
        <v>1688</v>
      </c>
      <c r="AY37">
        <v>850</v>
      </c>
    </row>
    <row r="38" spans="1:51" x14ac:dyDescent="0.2">
      <c r="A38" t="s">
        <v>195</v>
      </c>
      <c r="B38">
        <v>2022</v>
      </c>
      <c r="C38" t="s">
        <v>196</v>
      </c>
      <c r="F38" t="s">
        <v>197</v>
      </c>
      <c r="G38">
        <v>40</v>
      </c>
      <c r="Z38" t="s">
        <v>198</v>
      </c>
      <c r="AA38">
        <v>40</v>
      </c>
      <c r="AB38" t="s">
        <v>197</v>
      </c>
      <c r="AC38">
        <v>59673</v>
      </c>
      <c r="AD38">
        <v>31021</v>
      </c>
      <c r="AE38">
        <v>68129</v>
      </c>
      <c r="AF38" s="56">
        <v>78314</v>
      </c>
      <c r="AG38" s="1">
        <v>86773</v>
      </c>
      <c r="AH38">
        <v>84641</v>
      </c>
      <c r="AI38">
        <v>87680</v>
      </c>
      <c r="AJ38">
        <v>84563</v>
      </c>
      <c r="AK38" s="1">
        <v>75476</v>
      </c>
      <c r="AL38">
        <v>70105</v>
      </c>
      <c r="AM38">
        <v>78789</v>
      </c>
      <c r="AN38" t="s">
        <v>197</v>
      </c>
      <c r="AO38">
        <v>689</v>
      </c>
      <c r="AP38">
        <v>751</v>
      </c>
      <c r="AQ38">
        <v>1480</v>
      </c>
      <c r="AR38">
        <v>2641</v>
      </c>
      <c r="AS38">
        <v>3173</v>
      </c>
      <c r="AT38">
        <v>3916</v>
      </c>
      <c r="AU38">
        <v>5143</v>
      </c>
      <c r="AV38">
        <v>5352</v>
      </c>
      <c r="AW38">
        <v>1109</v>
      </c>
      <c r="AX38">
        <v>2027</v>
      </c>
      <c r="AY38">
        <v>1417</v>
      </c>
    </row>
    <row r="39" spans="1:51" x14ac:dyDescent="0.2">
      <c r="A39" t="s">
        <v>199</v>
      </c>
      <c r="B39">
        <v>2022</v>
      </c>
      <c r="C39" t="s">
        <v>200</v>
      </c>
      <c r="F39" t="s">
        <v>201</v>
      </c>
      <c r="G39">
        <v>41</v>
      </c>
      <c r="Z39" t="s">
        <v>202</v>
      </c>
      <c r="AA39">
        <v>41</v>
      </c>
      <c r="AB39" t="s">
        <v>201</v>
      </c>
      <c r="AC39">
        <v>75657</v>
      </c>
      <c r="AD39">
        <v>38912</v>
      </c>
      <c r="AE39">
        <v>84685</v>
      </c>
      <c r="AF39" s="56">
        <v>100769</v>
      </c>
      <c r="AG39" s="1">
        <v>112909</v>
      </c>
      <c r="AH39">
        <v>112215</v>
      </c>
      <c r="AI39">
        <v>113112</v>
      </c>
      <c r="AJ39">
        <v>122330</v>
      </c>
      <c r="AK39" s="1">
        <v>93384</v>
      </c>
      <c r="AL39">
        <v>92041</v>
      </c>
      <c r="AM39">
        <v>94037</v>
      </c>
      <c r="AN39" t="s">
        <v>201</v>
      </c>
      <c r="AO39">
        <v>1181</v>
      </c>
      <c r="AP39">
        <v>1228</v>
      </c>
      <c r="AQ39">
        <v>1653</v>
      </c>
      <c r="AR39">
        <v>2913</v>
      </c>
      <c r="AS39">
        <v>4709</v>
      </c>
      <c r="AT39">
        <v>8009</v>
      </c>
      <c r="AU39">
        <v>6239</v>
      </c>
      <c r="AV39">
        <v>15875</v>
      </c>
      <c r="AW39">
        <v>1850</v>
      </c>
      <c r="AX39">
        <v>3253</v>
      </c>
      <c r="AY39">
        <v>1924</v>
      </c>
    </row>
    <row r="40" spans="1:51" x14ac:dyDescent="0.2">
      <c r="A40" t="s">
        <v>203</v>
      </c>
      <c r="B40">
        <v>2022</v>
      </c>
      <c r="C40" t="s">
        <v>204</v>
      </c>
      <c r="F40" t="s">
        <v>205</v>
      </c>
      <c r="G40">
        <v>42</v>
      </c>
      <c r="Z40" t="s">
        <v>206</v>
      </c>
      <c r="AA40">
        <v>42</v>
      </c>
      <c r="AB40" t="s">
        <v>205</v>
      </c>
      <c r="AC40">
        <v>71798</v>
      </c>
      <c r="AD40">
        <v>36564</v>
      </c>
      <c r="AE40">
        <v>80386</v>
      </c>
      <c r="AF40" s="56">
        <v>101202</v>
      </c>
      <c r="AG40" s="1">
        <v>119292</v>
      </c>
      <c r="AH40">
        <v>116009</v>
      </c>
      <c r="AI40">
        <v>109385</v>
      </c>
      <c r="AJ40">
        <v>111000</v>
      </c>
      <c r="AK40" s="1">
        <v>93029</v>
      </c>
      <c r="AL40">
        <v>97376</v>
      </c>
      <c r="AM40">
        <v>91062</v>
      </c>
      <c r="AN40" t="s">
        <v>205</v>
      </c>
      <c r="AO40">
        <v>557</v>
      </c>
      <c r="AP40">
        <v>685</v>
      </c>
      <c r="AQ40">
        <v>841</v>
      </c>
      <c r="AR40">
        <v>1679</v>
      </c>
      <c r="AS40">
        <v>2079</v>
      </c>
      <c r="AT40">
        <v>4041</v>
      </c>
      <c r="AU40">
        <v>6327</v>
      </c>
      <c r="AV40">
        <v>13391</v>
      </c>
      <c r="AW40">
        <v>901</v>
      </c>
      <c r="AX40">
        <v>1630</v>
      </c>
      <c r="AY40">
        <v>1000</v>
      </c>
    </row>
    <row r="41" spans="1:51" x14ac:dyDescent="0.2">
      <c r="A41" t="s">
        <v>207</v>
      </c>
      <c r="B41">
        <v>2022</v>
      </c>
      <c r="C41" t="s">
        <v>208</v>
      </c>
      <c r="F41" t="s">
        <v>209</v>
      </c>
      <c r="G41">
        <v>44</v>
      </c>
      <c r="Z41" t="s">
        <v>210</v>
      </c>
      <c r="AA41">
        <v>44</v>
      </c>
      <c r="AB41" t="s">
        <v>209</v>
      </c>
      <c r="AC41">
        <v>81854</v>
      </c>
      <c r="AD41">
        <v>38693</v>
      </c>
      <c r="AE41">
        <v>91936</v>
      </c>
      <c r="AF41" s="56">
        <v>117356</v>
      </c>
      <c r="AG41" s="1">
        <v>132414</v>
      </c>
      <c r="AH41">
        <v>125852</v>
      </c>
      <c r="AI41">
        <v>149190</v>
      </c>
      <c r="AJ41">
        <v>180491</v>
      </c>
      <c r="AK41" s="1">
        <v>105989</v>
      </c>
      <c r="AL41">
        <v>104383</v>
      </c>
      <c r="AM41">
        <v>107038</v>
      </c>
      <c r="AN41" t="s">
        <v>209</v>
      </c>
      <c r="AO41">
        <v>2182</v>
      </c>
      <c r="AP41">
        <v>3186</v>
      </c>
      <c r="AQ41">
        <v>3474</v>
      </c>
      <c r="AR41">
        <v>8315</v>
      </c>
      <c r="AS41">
        <v>13682</v>
      </c>
      <c r="AT41">
        <v>9755</v>
      </c>
      <c r="AU41">
        <v>21820</v>
      </c>
      <c r="AV41">
        <v>48315</v>
      </c>
      <c r="AW41">
        <v>3402</v>
      </c>
      <c r="AX41">
        <v>7854</v>
      </c>
      <c r="AY41">
        <v>3544</v>
      </c>
    </row>
    <row r="42" spans="1:51" x14ac:dyDescent="0.2">
      <c r="A42" t="s">
        <v>211</v>
      </c>
      <c r="B42">
        <v>2022</v>
      </c>
      <c r="C42" t="s">
        <v>212</v>
      </c>
      <c r="F42" t="s">
        <v>213</v>
      </c>
      <c r="G42">
        <v>45</v>
      </c>
      <c r="Z42" t="s">
        <v>214</v>
      </c>
      <c r="AA42">
        <v>45</v>
      </c>
      <c r="AB42" t="s">
        <v>213</v>
      </c>
      <c r="AC42">
        <v>64115</v>
      </c>
      <c r="AD42">
        <v>34528</v>
      </c>
      <c r="AE42">
        <v>72690</v>
      </c>
      <c r="AF42" s="56">
        <v>85119</v>
      </c>
      <c r="AG42" s="1">
        <v>97250</v>
      </c>
      <c r="AH42">
        <v>89721</v>
      </c>
      <c r="AI42">
        <v>87888</v>
      </c>
      <c r="AJ42">
        <v>90275</v>
      </c>
      <c r="AK42" s="1">
        <v>79886</v>
      </c>
      <c r="AL42">
        <v>77567</v>
      </c>
      <c r="AM42">
        <v>80770</v>
      </c>
      <c r="AN42" t="s">
        <v>213</v>
      </c>
      <c r="AO42">
        <v>699</v>
      </c>
      <c r="AP42">
        <v>1014</v>
      </c>
      <c r="AQ42">
        <v>1202</v>
      </c>
      <c r="AR42">
        <v>2604</v>
      </c>
      <c r="AS42">
        <v>3634</v>
      </c>
      <c r="AT42">
        <v>5336</v>
      </c>
      <c r="AU42">
        <v>10103</v>
      </c>
      <c r="AV42">
        <v>14902</v>
      </c>
      <c r="AW42">
        <v>1144</v>
      </c>
      <c r="AX42">
        <v>2334</v>
      </c>
      <c r="AY42">
        <v>1149</v>
      </c>
    </row>
    <row r="43" spans="1:51" x14ac:dyDescent="0.2">
      <c r="A43" t="s">
        <v>215</v>
      </c>
      <c r="B43">
        <v>2022</v>
      </c>
      <c r="C43" t="s">
        <v>216</v>
      </c>
      <c r="F43" t="s">
        <v>217</v>
      </c>
      <c r="G43">
        <v>46</v>
      </c>
      <c r="Z43" t="s">
        <v>218</v>
      </c>
      <c r="AA43">
        <v>46</v>
      </c>
      <c r="AB43" t="s">
        <v>217</v>
      </c>
      <c r="AC43">
        <v>69728</v>
      </c>
      <c r="AD43">
        <v>36998</v>
      </c>
      <c r="AE43">
        <v>80873</v>
      </c>
      <c r="AF43" s="56">
        <v>97368</v>
      </c>
      <c r="AG43" s="1">
        <v>107320</v>
      </c>
      <c r="AH43">
        <v>105363</v>
      </c>
      <c r="AI43">
        <v>97954</v>
      </c>
      <c r="AJ43">
        <v>88742</v>
      </c>
      <c r="AK43" s="1">
        <v>89573</v>
      </c>
      <c r="AL43">
        <v>92126</v>
      </c>
      <c r="AM43">
        <v>88081</v>
      </c>
      <c r="AN43" t="s">
        <v>217</v>
      </c>
      <c r="AO43">
        <v>2128</v>
      </c>
      <c r="AP43">
        <v>2345</v>
      </c>
      <c r="AQ43">
        <v>2378</v>
      </c>
      <c r="AR43">
        <v>6049</v>
      </c>
      <c r="AS43">
        <v>6447</v>
      </c>
      <c r="AT43">
        <v>5495</v>
      </c>
      <c r="AU43">
        <v>17558</v>
      </c>
      <c r="AV43">
        <v>26187</v>
      </c>
      <c r="AW43">
        <v>2352</v>
      </c>
      <c r="AX43">
        <v>6280</v>
      </c>
      <c r="AY43">
        <v>2562</v>
      </c>
    </row>
    <row r="44" spans="1:51" x14ac:dyDescent="0.2">
      <c r="A44" t="s">
        <v>219</v>
      </c>
      <c r="B44">
        <v>2022</v>
      </c>
      <c r="C44" t="s">
        <v>220</v>
      </c>
      <c r="F44" t="s">
        <v>221</v>
      </c>
      <c r="G44">
        <v>47</v>
      </c>
      <c r="Z44" t="s">
        <v>222</v>
      </c>
      <c r="AA44">
        <v>47</v>
      </c>
      <c r="AB44" t="s">
        <v>221</v>
      </c>
      <c r="AC44">
        <v>65254</v>
      </c>
      <c r="AD44">
        <v>34853</v>
      </c>
      <c r="AE44">
        <v>73001</v>
      </c>
      <c r="AF44" s="56">
        <v>87058</v>
      </c>
      <c r="AG44" s="1">
        <v>94403</v>
      </c>
      <c r="AH44">
        <v>93745</v>
      </c>
      <c r="AI44">
        <v>88115</v>
      </c>
      <c r="AJ44">
        <v>91302</v>
      </c>
      <c r="AK44" s="1">
        <v>80910</v>
      </c>
      <c r="AL44">
        <v>76772</v>
      </c>
      <c r="AM44">
        <v>83298</v>
      </c>
      <c r="AN44" t="s">
        <v>221</v>
      </c>
      <c r="AO44">
        <v>848</v>
      </c>
      <c r="AP44">
        <v>773</v>
      </c>
      <c r="AQ44">
        <v>970</v>
      </c>
      <c r="AR44">
        <v>2181</v>
      </c>
      <c r="AS44">
        <v>2992</v>
      </c>
      <c r="AT44">
        <v>4111</v>
      </c>
      <c r="AU44">
        <v>6261</v>
      </c>
      <c r="AV44">
        <v>8478</v>
      </c>
      <c r="AW44">
        <v>768</v>
      </c>
      <c r="AX44">
        <v>1802</v>
      </c>
      <c r="AY44">
        <v>1069</v>
      </c>
    </row>
    <row r="45" spans="1:51" x14ac:dyDescent="0.2">
      <c r="A45" t="s">
        <v>223</v>
      </c>
      <c r="B45">
        <v>2022</v>
      </c>
      <c r="C45" t="s">
        <v>224</v>
      </c>
      <c r="F45" t="s">
        <v>225</v>
      </c>
      <c r="G45">
        <v>48</v>
      </c>
      <c r="Z45" t="s">
        <v>226</v>
      </c>
      <c r="AA45">
        <v>48</v>
      </c>
      <c r="AB45" t="s">
        <v>225</v>
      </c>
      <c r="AC45">
        <v>72284</v>
      </c>
      <c r="AD45">
        <v>40105</v>
      </c>
      <c r="AE45">
        <v>79715</v>
      </c>
      <c r="AF45" s="56">
        <v>87823</v>
      </c>
      <c r="AG45" s="1">
        <v>103751</v>
      </c>
      <c r="AH45">
        <v>93688</v>
      </c>
      <c r="AI45">
        <v>92184</v>
      </c>
      <c r="AJ45">
        <v>97961</v>
      </c>
      <c r="AK45" s="1">
        <v>86267</v>
      </c>
      <c r="AL45">
        <v>82784</v>
      </c>
      <c r="AM45">
        <v>88971</v>
      </c>
      <c r="AN45" t="s">
        <v>225</v>
      </c>
      <c r="AO45">
        <v>443</v>
      </c>
      <c r="AP45">
        <v>562</v>
      </c>
      <c r="AQ45">
        <v>899</v>
      </c>
      <c r="AR45">
        <v>1372</v>
      </c>
      <c r="AS45">
        <v>1709</v>
      </c>
      <c r="AT45">
        <v>2860</v>
      </c>
      <c r="AU45">
        <v>3097</v>
      </c>
      <c r="AV45">
        <v>4248</v>
      </c>
      <c r="AW45">
        <v>749</v>
      </c>
      <c r="AX45">
        <v>1140</v>
      </c>
      <c r="AY45">
        <v>868</v>
      </c>
    </row>
    <row r="46" spans="1:51" x14ac:dyDescent="0.2">
      <c r="A46" t="s">
        <v>227</v>
      </c>
      <c r="B46">
        <v>2022</v>
      </c>
      <c r="C46" t="s">
        <v>228</v>
      </c>
      <c r="F46" t="s">
        <v>229</v>
      </c>
      <c r="G46">
        <v>49</v>
      </c>
      <c r="Z46" t="s">
        <v>230</v>
      </c>
      <c r="AA46">
        <v>49</v>
      </c>
      <c r="AB46" t="s">
        <v>229</v>
      </c>
      <c r="AC46">
        <v>89168</v>
      </c>
      <c r="AD46">
        <v>43471</v>
      </c>
      <c r="AE46">
        <v>83584</v>
      </c>
      <c r="AF46" s="56">
        <v>102975</v>
      </c>
      <c r="AG46" s="1">
        <v>116206</v>
      </c>
      <c r="AH46">
        <v>124261</v>
      </c>
      <c r="AI46">
        <v>129586</v>
      </c>
      <c r="AJ46">
        <v>132542</v>
      </c>
      <c r="AK46" s="1">
        <v>102177</v>
      </c>
      <c r="AL46">
        <v>104109</v>
      </c>
      <c r="AM46">
        <v>100395</v>
      </c>
      <c r="AN46" t="s">
        <v>229</v>
      </c>
      <c r="AO46">
        <v>1807</v>
      </c>
      <c r="AP46">
        <v>2568</v>
      </c>
      <c r="AQ46">
        <v>1692</v>
      </c>
      <c r="AR46">
        <v>2882</v>
      </c>
      <c r="AS46">
        <v>3625</v>
      </c>
      <c r="AT46">
        <v>4363</v>
      </c>
      <c r="AU46">
        <v>5669</v>
      </c>
      <c r="AV46">
        <v>8561</v>
      </c>
      <c r="AW46">
        <v>1231</v>
      </c>
      <c r="AX46">
        <v>2114</v>
      </c>
      <c r="AY46">
        <v>1667</v>
      </c>
    </row>
    <row r="47" spans="1:51" x14ac:dyDescent="0.2">
      <c r="A47" t="s">
        <v>231</v>
      </c>
      <c r="B47">
        <v>2022</v>
      </c>
      <c r="C47" t="s">
        <v>232</v>
      </c>
      <c r="F47" t="s">
        <v>233</v>
      </c>
      <c r="G47">
        <v>50</v>
      </c>
      <c r="Z47" t="s">
        <v>234</v>
      </c>
      <c r="AA47">
        <v>50</v>
      </c>
      <c r="AB47" t="s">
        <v>233</v>
      </c>
      <c r="AC47">
        <v>73991</v>
      </c>
      <c r="AD47">
        <v>36024</v>
      </c>
      <c r="AE47">
        <v>84980</v>
      </c>
      <c r="AF47" s="56">
        <v>111212</v>
      </c>
      <c r="AG47" s="1">
        <v>121615</v>
      </c>
      <c r="AH47">
        <v>130417</v>
      </c>
      <c r="AI47">
        <v>136010</v>
      </c>
      <c r="AJ47">
        <v>95594</v>
      </c>
      <c r="AK47" s="1">
        <v>96345</v>
      </c>
      <c r="AL47">
        <v>99692</v>
      </c>
      <c r="AM47">
        <v>95097</v>
      </c>
      <c r="AN47" t="s">
        <v>233</v>
      </c>
      <c r="AO47">
        <v>2209</v>
      </c>
      <c r="AP47">
        <v>2118</v>
      </c>
      <c r="AQ47">
        <v>3079</v>
      </c>
      <c r="AR47">
        <v>5850</v>
      </c>
      <c r="AS47">
        <v>10118</v>
      </c>
      <c r="AT47">
        <v>28665</v>
      </c>
      <c r="AU47">
        <v>19354</v>
      </c>
      <c r="AV47">
        <v>13285</v>
      </c>
      <c r="AW47">
        <v>2288</v>
      </c>
      <c r="AX47">
        <v>6146</v>
      </c>
      <c r="AY47">
        <v>2769</v>
      </c>
    </row>
    <row r="48" spans="1:51" x14ac:dyDescent="0.2">
      <c r="A48" t="s">
        <v>235</v>
      </c>
      <c r="B48">
        <v>2022</v>
      </c>
      <c r="C48" t="s">
        <v>236</v>
      </c>
      <c r="F48" t="s">
        <v>237</v>
      </c>
      <c r="G48">
        <v>51</v>
      </c>
      <c r="Z48" t="s">
        <v>238</v>
      </c>
      <c r="AA48">
        <v>51</v>
      </c>
      <c r="AB48" t="s">
        <v>237</v>
      </c>
      <c r="AC48">
        <v>85873</v>
      </c>
      <c r="AD48">
        <v>44720</v>
      </c>
      <c r="AE48">
        <v>93669</v>
      </c>
      <c r="AF48" s="56">
        <v>113219</v>
      </c>
      <c r="AG48" s="1">
        <v>131359</v>
      </c>
      <c r="AH48">
        <v>124521</v>
      </c>
      <c r="AI48">
        <v>116845</v>
      </c>
      <c r="AJ48">
        <v>130268</v>
      </c>
      <c r="AK48" s="1">
        <v>107101</v>
      </c>
      <c r="AL48">
        <v>108811</v>
      </c>
      <c r="AM48">
        <v>106121</v>
      </c>
      <c r="AN48" t="s">
        <v>237</v>
      </c>
      <c r="AO48">
        <v>763</v>
      </c>
      <c r="AP48">
        <v>1009</v>
      </c>
      <c r="AQ48">
        <v>1422</v>
      </c>
      <c r="AR48">
        <v>3171</v>
      </c>
      <c r="AS48">
        <v>2813</v>
      </c>
      <c r="AT48">
        <v>5506</v>
      </c>
      <c r="AU48">
        <v>6847</v>
      </c>
      <c r="AV48">
        <v>12709</v>
      </c>
      <c r="AW48">
        <v>1183</v>
      </c>
      <c r="AX48">
        <v>2015</v>
      </c>
      <c r="AY48">
        <v>1355</v>
      </c>
    </row>
    <row r="49" spans="1:51" x14ac:dyDescent="0.2">
      <c r="A49" t="s">
        <v>239</v>
      </c>
      <c r="B49">
        <v>2022</v>
      </c>
      <c r="C49" t="s">
        <v>240</v>
      </c>
      <c r="F49" t="s">
        <v>241</v>
      </c>
      <c r="G49">
        <v>53</v>
      </c>
      <c r="Z49" t="s">
        <v>242</v>
      </c>
      <c r="AA49">
        <v>53</v>
      </c>
      <c r="AB49" t="s">
        <v>241</v>
      </c>
      <c r="AC49">
        <v>91306</v>
      </c>
      <c r="AD49">
        <v>47416</v>
      </c>
      <c r="AE49">
        <v>99048</v>
      </c>
      <c r="AF49" s="56">
        <v>116942</v>
      </c>
      <c r="AG49" s="1">
        <v>134207</v>
      </c>
      <c r="AH49">
        <v>123333</v>
      </c>
      <c r="AI49">
        <v>119181</v>
      </c>
      <c r="AJ49">
        <v>132210</v>
      </c>
      <c r="AK49" s="1">
        <v>109192</v>
      </c>
      <c r="AL49">
        <v>108889</v>
      </c>
      <c r="AM49">
        <v>109378</v>
      </c>
      <c r="AN49" t="s">
        <v>241</v>
      </c>
      <c r="AO49">
        <v>841</v>
      </c>
      <c r="AP49">
        <v>1138</v>
      </c>
      <c r="AQ49">
        <v>1521</v>
      </c>
      <c r="AR49">
        <v>2493</v>
      </c>
      <c r="AS49">
        <v>3921</v>
      </c>
      <c r="AT49">
        <v>3759</v>
      </c>
      <c r="AU49">
        <v>4912</v>
      </c>
      <c r="AV49">
        <v>12521</v>
      </c>
      <c r="AW49">
        <v>1400</v>
      </c>
      <c r="AX49">
        <v>2650</v>
      </c>
      <c r="AY49">
        <v>1526</v>
      </c>
    </row>
    <row r="50" spans="1:51" x14ac:dyDescent="0.2">
      <c r="A50" t="s">
        <v>243</v>
      </c>
      <c r="B50">
        <v>2022</v>
      </c>
      <c r="C50" t="s">
        <v>244</v>
      </c>
      <c r="F50" t="s">
        <v>245</v>
      </c>
      <c r="G50">
        <v>54</v>
      </c>
      <c r="Z50" t="s">
        <v>246</v>
      </c>
      <c r="AA50">
        <v>54</v>
      </c>
      <c r="AB50" t="s">
        <v>245</v>
      </c>
      <c r="AC50">
        <v>54329</v>
      </c>
      <c r="AD50">
        <v>27352</v>
      </c>
      <c r="AE50">
        <v>63422</v>
      </c>
      <c r="AF50" s="56">
        <v>78631</v>
      </c>
      <c r="AG50" s="1">
        <v>86557</v>
      </c>
      <c r="AH50">
        <v>84008</v>
      </c>
      <c r="AI50">
        <v>87248</v>
      </c>
      <c r="AJ50">
        <v>76218</v>
      </c>
      <c r="AK50" s="1">
        <v>70318</v>
      </c>
      <c r="AL50">
        <v>68691</v>
      </c>
      <c r="AM50">
        <v>70757</v>
      </c>
      <c r="AN50" t="s">
        <v>245</v>
      </c>
      <c r="AO50">
        <v>1336</v>
      </c>
      <c r="AP50">
        <v>1240</v>
      </c>
      <c r="AQ50">
        <v>1812</v>
      </c>
      <c r="AR50">
        <v>4464</v>
      </c>
      <c r="AS50">
        <v>4069</v>
      </c>
      <c r="AT50">
        <v>5175</v>
      </c>
      <c r="AU50">
        <v>16945</v>
      </c>
      <c r="AV50">
        <v>8982</v>
      </c>
      <c r="AW50">
        <v>1688</v>
      </c>
      <c r="AX50">
        <v>4869</v>
      </c>
      <c r="AY50">
        <v>1849</v>
      </c>
    </row>
    <row r="51" spans="1:51" x14ac:dyDescent="0.2">
      <c r="A51" t="s">
        <v>247</v>
      </c>
      <c r="B51">
        <v>2022</v>
      </c>
      <c r="C51" t="s">
        <v>248</v>
      </c>
      <c r="F51" t="s">
        <v>249</v>
      </c>
      <c r="G51">
        <v>55</v>
      </c>
      <c r="Z51" t="s">
        <v>250</v>
      </c>
      <c r="AA51">
        <v>55</v>
      </c>
      <c r="AB51" t="s">
        <v>249</v>
      </c>
      <c r="AC51">
        <v>70996</v>
      </c>
      <c r="AD51">
        <v>36977</v>
      </c>
      <c r="AE51">
        <v>80812</v>
      </c>
      <c r="AF51" s="56">
        <v>97797</v>
      </c>
      <c r="AG51" s="1">
        <v>117415</v>
      </c>
      <c r="AH51">
        <v>115413</v>
      </c>
      <c r="AI51">
        <v>109714</v>
      </c>
      <c r="AJ51">
        <v>101548</v>
      </c>
      <c r="AK51" s="1">
        <v>91700</v>
      </c>
      <c r="AL51">
        <v>94864</v>
      </c>
      <c r="AM51">
        <v>89919</v>
      </c>
      <c r="AN51" t="s">
        <v>249</v>
      </c>
      <c r="AO51">
        <v>644</v>
      </c>
      <c r="AP51">
        <v>665</v>
      </c>
      <c r="AQ51">
        <v>939</v>
      </c>
      <c r="AR51">
        <v>2274</v>
      </c>
      <c r="AS51">
        <v>2283</v>
      </c>
      <c r="AT51">
        <v>2878</v>
      </c>
      <c r="AU51">
        <v>5513</v>
      </c>
      <c r="AV51">
        <v>5698</v>
      </c>
      <c r="AW51">
        <v>825</v>
      </c>
      <c r="AX51">
        <v>1803</v>
      </c>
      <c r="AY51">
        <v>1064</v>
      </c>
    </row>
    <row r="52" spans="1:51" x14ac:dyDescent="0.2">
      <c r="A52" t="s">
        <v>251</v>
      </c>
      <c r="B52">
        <v>2022</v>
      </c>
      <c r="C52" t="s">
        <v>252</v>
      </c>
      <c r="F52" t="s">
        <v>253</v>
      </c>
      <c r="G52">
        <v>56</v>
      </c>
      <c r="Z52" t="s">
        <v>254</v>
      </c>
      <c r="AA52">
        <v>56</v>
      </c>
      <c r="AB52" t="s">
        <v>253</v>
      </c>
      <c r="AC52">
        <v>70042</v>
      </c>
      <c r="AD52">
        <v>36277</v>
      </c>
      <c r="AE52">
        <v>74505</v>
      </c>
      <c r="AF52" s="56">
        <v>91884</v>
      </c>
      <c r="AG52" s="1">
        <v>108368</v>
      </c>
      <c r="AH52">
        <v>99540</v>
      </c>
      <c r="AI52">
        <v>91756</v>
      </c>
      <c r="AJ52">
        <v>99804</v>
      </c>
      <c r="AK52" s="1">
        <v>86552</v>
      </c>
      <c r="AL52">
        <v>87936</v>
      </c>
      <c r="AM52">
        <v>85010</v>
      </c>
      <c r="AN52" t="s">
        <v>253</v>
      </c>
      <c r="AO52">
        <v>2867</v>
      </c>
      <c r="AP52">
        <v>1570</v>
      </c>
      <c r="AQ52">
        <v>3893</v>
      </c>
      <c r="AR52">
        <v>10647</v>
      </c>
      <c r="AS52">
        <v>8913</v>
      </c>
      <c r="AT52">
        <v>16092</v>
      </c>
      <c r="AU52">
        <v>38251</v>
      </c>
      <c r="AV52">
        <v>28152</v>
      </c>
      <c r="AW52">
        <v>3366</v>
      </c>
      <c r="AX52">
        <v>4707</v>
      </c>
      <c r="AY52">
        <v>4560</v>
      </c>
    </row>
    <row r="53" spans="1:51" x14ac:dyDescent="0.2">
      <c r="A53" t="s">
        <v>255</v>
      </c>
      <c r="B53">
        <v>2022</v>
      </c>
      <c r="C53" t="s">
        <v>256</v>
      </c>
      <c r="F53" t="s">
        <v>257</v>
      </c>
      <c r="G53">
        <v>72</v>
      </c>
      <c r="Z53" t="s">
        <v>258</v>
      </c>
      <c r="AA53">
        <v>72</v>
      </c>
      <c r="AB53" t="s">
        <v>257</v>
      </c>
      <c r="AC53">
        <v>24112</v>
      </c>
      <c r="AD53">
        <v>13452</v>
      </c>
      <c r="AE53">
        <v>27122</v>
      </c>
      <c r="AF53" s="56">
        <v>33764</v>
      </c>
      <c r="AG53" s="1">
        <v>41625</v>
      </c>
      <c r="AH53">
        <v>41166</v>
      </c>
      <c r="AI53">
        <v>42114</v>
      </c>
      <c r="AJ53">
        <v>56786</v>
      </c>
      <c r="AK53" s="1">
        <v>29544</v>
      </c>
      <c r="AL53">
        <v>22335</v>
      </c>
      <c r="AM53">
        <v>32269</v>
      </c>
      <c r="AN53" t="s">
        <v>257</v>
      </c>
      <c r="AO53">
        <v>515</v>
      </c>
      <c r="AP53">
        <v>409</v>
      </c>
      <c r="AQ53">
        <v>873</v>
      </c>
      <c r="AR53">
        <v>1837</v>
      </c>
      <c r="AS53">
        <v>2133</v>
      </c>
      <c r="AT53">
        <v>2388</v>
      </c>
      <c r="AU53">
        <v>13639</v>
      </c>
      <c r="AV53">
        <v>28231</v>
      </c>
      <c r="AW53">
        <v>757</v>
      </c>
      <c r="AX53">
        <v>1117</v>
      </c>
      <c r="AY53">
        <v>815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9058-6064-FF41-808D-271F7DC6DF6E}">
  <dimension ref="A1:AC228"/>
  <sheetViews>
    <sheetView topLeftCell="A8" zoomScaleNormal="100" workbookViewId="0"/>
  </sheetViews>
  <sheetFormatPr baseColWidth="10" defaultColWidth="9.1640625" defaultRowHeight="14" x14ac:dyDescent="0.15"/>
  <cols>
    <col min="1" max="1" width="70.5" style="5" customWidth="1"/>
    <col min="2" max="2" width="10.1640625" style="5" customWidth="1"/>
    <col min="3" max="3" width="10" style="5" customWidth="1"/>
    <col min="4" max="4" width="10.1640625" style="5" bestFit="1" customWidth="1"/>
    <col min="5" max="5" width="10.1640625" style="5" customWidth="1"/>
    <col min="6" max="11" width="10.1640625" style="5" bestFit="1" customWidth="1"/>
    <col min="12" max="12" width="11.83203125" style="5" customWidth="1"/>
    <col min="13" max="13" width="10.83203125" style="5" customWidth="1"/>
    <col min="14" max="14" width="10.1640625" style="5" customWidth="1"/>
    <col min="15" max="15" width="11.1640625" style="5" customWidth="1"/>
    <col min="16" max="16" width="9.5" style="5" customWidth="1"/>
    <col min="17" max="16384" width="9.1640625" style="5"/>
  </cols>
  <sheetData>
    <row r="1" spans="1:29" x14ac:dyDescent="0.15">
      <c r="A1" s="48" t="s">
        <v>340</v>
      </c>
      <c r="E1" s="24"/>
      <c r="F1" s="24"/>
      <c r="G1" s="24"/>
      <c r="H1" s="24"/>
      <c r="I1" s="24"/>
      <c r="J1" s="24"/>
      <c r="K1" s="24"/>
      <c r="L1" s="24"/>
      <c r="M1" s="24"/>
      <c r="N1" s="24"/>
      <c r="O1" s="24"/>
    </row>
    <row r="2" spans="1:29" x14ac:dyDescent="0.15">
      <c r="A2" s="47" t="s">
        <v>339</v>
      </c>
      <c r="E2" s="24"/>
      <c r="F2" s="24"/>
      <c r="G2" s="24"/>
      <c r="H2" s="24"/>
      <c r="I2" s="24"/>
      <c r="J2" s="24"/>
      <c r="K2" s="24"/>
      <c r="L2" s="24"/>
      <c r="M2" s="24"/>
      <c r="N2" s="24"/>
      <c r="O2" s="24"/>
    </row>
    <row r="3" spans="1:29" x14ac:dyDescent="0.15">
      <c r="A3" s="24"/>
      <c r="E3" s="24"/>
      <c r="F3" s="24"/>
      <c r="G3" s="24"/>
      <c r="H3" s="24"/>
      <c r="I3" s="24"/>
      <c r="J3" s="24"/>
      <c r="K3" s="24"/>
      <c r="L3" s="24"/>
      <c r="M3" s="24"/>
      <c r="N3" s="24"/>
      <c r="O3" s="24"/>
    </row>
    <row r="4" spans="1:29" x14ac:dyDescent="0.15">
      <c r="A4" s="24"/>
      <c r="E4" s="24"/>
      <c r="F4" s="24"/>
      <c r="G4" s="24"/>
      <c r="H4" s="24"/>
      <c r="I4" s="24"/>
      <c r="J4" s="24"/>
      <c r="K4" s="24"/>
      <c r="L4" s="24"/>
      <c r="M4" s="24"/>
      <c r="N4" s="24"/>
      <c r="O4" s="24"/>
    </row>
    <row r="5" spans="1:29" x14ac:dyDescent="0.15">
      <c r="A5" s="46" t="s">
        <v>338</v>
      </c>
      <c r="B5" s="45"/>
      <c r="C5" s="45"/>
      <c r="D5" s="45"/>
      <c r="E5" s="8"/>
      <c r="F5" s="8"/>
      <c r="G5" s="8"/>
      <c r="H5" s="8"/>
      <c r="I5" s="8"/>
      <c r="J5" s="8"/>
      <c r="K5" s="8"/>
      <c r="L5" s="8"/>
      <c r="M5" s="8"/>
      <c r="N5" s="8"/>
      <c r="O5" s="8"/>
    </row>
    <row r="6" spans="1:29" x14ac:dyDescent="0.15">
      <c r="A6" s="11"/>
      <c r="B6" s="24"/>
      <c r="C6" s="24"/>
      <c r="D6" s="11"/>
      <c r="E6" s="11"/>
      <c r="F6" s="11"/>
      <c r="G6" s="11"/>
      <c r="H6" s="11"/>
      <c r="I6" s="11"/>
      <c r="J6" s="11"/>
      <c r="K6" s="11"/>
      <c r="L6" s="11"/>
      <c r="M6" s="11"/>
      <c r="N6" s="11"/>
      <c r="O6" s="11"/>
    </row>
    <row r="7" spans="1:29" x14ac:dyDescent="0.15">
      <c r="A7" s="24"/>
      <c r="B7" s="60" t="s">
        <v>337</v>
      </c>
      <c r="C7" s="61"/>
      <c r="D7" s="61"/>
      <c r="E7" s="62"/>
      <c r="F7" s="63" t="s">
        <v>336</v>
      </c>
      <c r="G7" s="64"/>
      <c r="H7" s="64"/>
      <c r="I7" s="64"/>
      <c r="J7" s="64"/>
      <c r="K7" s="64"/>
      <c r="L7" s="64"/>
      <c r="M7" s="64"/>
      <c r="N7" s="64"/>
      <c r="O7" s="65"/>
      <c r="P7" s="44"/>
    </row>
    <row r="8" spans="1:29" x14ac:dyDescent="0.15">
      <c r="A8" s="43" t="s">
        <v>335</v>
      </c>
      <c r="B8" s="42">
        <v>2021</v>
      </c>
      <c r="C8" s="42">
        <v>2022</v>
      </c>
      <c r="D8" s="42">
        <v>2023</v>
      </c>
      <c r="E8" s="42">
        <v>2024</v>
      </c>
      <c r="F8" s="42">
        <v>2025</v>
      </c>
      <c r="G8" s="42">
        <v>2026</v>
      </c>
      <c r="H8" s="42">
        <v>2027</v>
      </c>
      <c r="I8" s="42">
        <v>2028</v>
      </c>
      <c r="J8" s="42">
        <v>2029</v>
      </c>
      <c r="K8" s="42">
        <v>2030</v>
      </c>
      <c r="L8" s="42">
        <v>2031</v>
      </c>
      <c r="M8" s="42">
        <v>2032</v>
      </c>
      <c r="N8" s="42">
        <v>2033</v>
      </c>
      <c r="O8" s="42">
        <v>2034</v>
      </c>
    </row>
    <row r="9" spans="1:29" x14ac:dyDescent="0.15">
      <c r="A9" s="11"/>
      <c r="B9" s="24"/>
      <c r="C9" s="24"/>
      <c r="D9" s="24"/>
      <c r="E9" s="24"/>
      <c r="F9" s="24"/>
      <c r="G9" s="24"/>
      <c r="H9" s="24"/>
      <c r="I9" s="24"/>
      <c r="J9" s="24"/>
      <c r="K9" s="24"/>
      <c r="L9" s="24"/>
      <c r="M9" s="24"/>
      <c r="N9" s="24"/>
      <c r="O9" s="24"/>
    </row>
    <row r="10" spans="1:29" x14ac:dyDescent="0.15">
      <c r="A10" s="23" t="s">
        <v>334</v>
      </c>
      <c r="B10" s="24"/>
      <c r="C10" s="24"/>
      <c r="D10" s="24"/>
      <c r="E10" s="24"/>
      <c r="F10" s="24"/>
      <c r="G10" s="24"/>
      <c r="H10" s="24"/>
      <c r="I10" s="24"/>
      <c r="J10" s="24"/>
      <c r="K10" s="24"/>
      <c r="L10" s="24"/>
      <c r="M10" s="24"/>
      <c r="N10" s="24"/>
      <c r="O10" s="24"/>
      <c r="P10" s="41"/>
      <c r="Q10" s="41"/>
      <c r="R10" s="41"/>
      <c r="S10" s="41"/>
      <c r="T10" s="41"/>
      <c r="U10" s="41"/>
      <c r="V10" s="41"/>
      <c r="W10" s="41"/>
      <c r="X10" s="41"/>
      <c r="Y10" s="41"/>
      <c r="Z10" s="41"/>
      <c r="AA10" s="41"/>
      <c r="AB10" s="41"/>
      <c r="AC10" s="41"/>
    </row>
    <row r="11" spans="1:29" x14ac:dyDescent="0.15">
      <c r="A11" s="11"/>
      <c r="B11" s="24"/>
      <c r="C11" s="24"/>
      <c r="D11" s="24"/>
      <c r="E11" s="24"/>
      <c r="F11" s="24"/>
      <c r="G11" s="24"/>
      <c r="H11" s="24"/>
      <c r="I11" s="24"/>
      <c r="J11" s="24"/>
      <c r="K11" s="24"/>
      <c r="L11" s="24"/>
      <c r="M11" s="24"/>
      <c r="N11" s="40"/>
      <c r="O11" s="24"/>
      <c r="P11" s="24"/>
    </row>
    <row r="12" spans="1:29" ht="15" customHeight="1" x14ac:dyDescent="0.15">
      <c r="A12" s="34" t="s">
        <v>333</v>
      </c>
      <c r="B12" s="24">
        <v>7</v>
      </c>
      <c r="C12" s="24">
        <v>7</v>
      </c>
      <c r="D12" s="24">
        <v>7</v>
      </c>
      <c r="E12" s="24">
        <v>7</v>
      </c>
      <c r="F12" s="24">
        <v>7</v>
      </c>
      <c r="G12" s="24">
        <v>7</v>
      </c>
      <c r="H12" s="24">
        <v>7</v>
      </c>
      <c r="I12" s="24">
        <v>7</v>
      </c>
      <c r="J12" s="24">
        <v>7</v>
      </c>
      <c r="K12" s="24">
        <v>7</v>
      </c>
      <c r="L12" s="24">
        <v>7</v>
      </c>
      <c r="M12" s="24">
        <v>7</v>
      </c>
      <c r="N12" s="24">
        <v>7</v>
      </c>
      <c r="O12" s="24">
        <v>7</v>
      </c>
      <c r="P12" s="24"/>
    </row>
    <row r="13" spans="1:29" x14ac:dyDescent="0.15">
      <c r="A13" s="11"/>
      <c r="B13" s="24"/>
      <c r="C13" s="24"/>
      <c r="D13" s="24"/>
      <c r="E13" s="24"/>
      <c r="F13" s="24"/>
      <c r="G13" s="24"/>
      <c r="H13" s="24"/>
      <c r="I13" s="24"/>
      <c r="J13" s="24"/>
      <c r="K13" s="24"/>
      <c r="L13" s="24"/>
      <c r="M13" s="24"/>
      <c r="N13" s="24"/>
      <c r="O13" s="24"/>
      <c r="P13" s="24"/>
    </row>
    <row r="14" spans="1:29" ht="15" customHeight="1" x14ac:dyDescent="0.15">
      <c r="A14" s="34" t="s">
        <v>332</v>
      </c>
      <c r="B14" s="24"/>
      <c r="C14" s="24"/>
      <c r="D14" s="24"/>
      <c r="E14" s="24"/>
      <c r="F14" s="24"/>
      <c r="G14" s="24"/>
      <c r="H14" s="24"/>
      <c r="I14" s="24"/>
      <c r="J14" s="24"/>
      <c r="K14" s="24"/>
      <c r="L14" s="24"/>
      <c r="M14" s="24"/>
      <c r="N14" s="24"/>
      <c r="O14" s="24"/>
      <c r="P14" s="14"/>
    </row>
    <row r="15" spans="1:29" x14ac:dyDescent="0.15">
      <c r="A15" s="31" t="s">
        <v>331</v>
      </c>
      <c r="B15" s="14">
        <v>10</v>
      </c>
      <c r="C15" s="14">
        <v>10</v>
      </c>
      <c r="D15" s="14">
        <v>10</v>
      </c>
      <c r="E15" s="14">
        <v>10</v>
      </c>
      <c r="F15" s="14">
        <v>10</v>
      </c>
      <c r="G15" s="14">
        <v>10</v>
      </c>
      <c r="H15" s="14">
        <v>10</v>
      </c>
      <c r="I15" s="14">
        <v>10</v>
      </c>
      <c r="J15" s="14">
        <v>10</v>
      </c>
      <c r="K15" s="14">
        <v>10</v>
      </c>
      <c r="L15" s="14">
        <v>10</v>
      </c>
      <c r="M15" s="14">
        <v>10</v>
      </c>
      <c r="N15" s="14">
        <v>10</v>
      </c>
      <c r="O15" s="14">
        <v>10</v>
      </c>
      <c r="P15" s="14"/>
    </row>
    <row r="16" spans="1:29" x14ac:dyDescent="0.15">
      <c r="A16" s="31" t="s">
        <v>330</v>
      </c>
      <c r="B16" s="14">
        <v>12</v>
      </c>
      <c r="C16" s="14">
        <v>12</v>
      </c>
      <c r="D16" s="14">
        <v>12</v>
      </c>
      <c r="E16" s="14">
        <v>12</v>
      </c>
      <c r="F16" s="14">
        <v>12</v>
      </c>
      <c r="G16" s="14">
        <v>15</v>
      </c>
      <c r="H16" s="14">
        <v>15</v>
      </c>
      <c r="I16" s="14">
        <v>15</v>
      </c>
      <c r="J16" s="14">
        <v>15</v>
      </c>
      <c r="K16" s="14">
        <v>15</v>
      </c>
      <c r="L16" s="14">
        <v>15</v>
      </c>
      <c r="M16" s="14">
        <v>15</v>
      </c>
      <c r="N16" s="14">
        <v>15</v>
      </c>
      <c r="O16" s="14">
        <v>15</v>
      </c>
      <c r="P16" s="14"/>
    </row>
    <row r="17" spans="1:20" x14ac:dyDescent="0.15">
      <c r="A17" s="31" t="s">
        <v>329</v>
      </c>
      <c r="B17" s="14">
        <v>22</v>
      </c>
      <c r="C17" s="14">
        <v>22</v>
      </c>
      <c r="D17" s="14">
        <v>22</v>
      </c>
      <c r="E17" s="14">
        <v>22</v>
      </c>
      <c r="F17" s="14">
        <v>22</v>
      </c>
      <c r="G17" s="14">
        <v>25</v>
      </c>
      <c r="H17" s="14">
        <v>25</v>
      </c>
      <c r="I17" s="14">
        <v>25</v>
      </c>
      <c r="J17" s="14">
        <v>25</v>
      </c>
      <c r="K17" s="14">
        <v>25</v>
      </c>
      <c r="L17" s="14">
        <v>25</v>
      </c>
      <c r="M17" s="14">
        <v>25</v>
      </c>
      <c r="N17" s="14">
        <v>25</v>
      </c>
      <c r="O17" s="14">
        <v>25</v>
      </c>
      <c r="P17" s="14"/>
    </row>
    <row r="18" spans="1:20" x14ac:dyDescent="0.15">
      <c r="A18" s="31" t="s">
        <v>328</v>
      </c>
      <c r="B18" s="14">
        <v>24</v>
      </c>
      <c r="C18" s="14">
        <v>24</v>
      </c>
      <c r="D18" s="14">
        <v>24</v>
      </c>
      <c r="E18" s="14">
        <v>24</v>
      </c>
      <c r="F18" s="14">
        <v>24</v>
      </c>
      <c r="G18" s="14">
        <v>28</v>
      </c>
      <c r="H18" s="14">
        <v>28</v>
      </c>
      <c r="I18" s="14">
        <v>28</v>
      </c>
      <c r="J18" s="14">
        <v>28</v>
      </c>
      <c r="K18" s="14">
        <v>28</v>
      </c>
      <c r="L18" s="14">
        <v>28</v>
      </c>
      <c r="M18" s="14">
        <v>28</v>
      </c>
      <c r="N18" s="14">
        <v>28</v>
      </c>
      <c r="O18" s="14">
        <v>28</v>
      </c>
      <c r="P18" s="14"/>
    </row>
    <row r="19" spans="1:20" x14ac:dyDescent="0.15">
      <c r="A19" s="31" t="s">
        <v>327</v>
      </c>
      <c r="B19" s="14">
        <v>32</v>
      </c>
      <c r="C19" s="14">
        <v>32</v>
      </c>
      <c r="D19" s="14">
        <v>32</v>
      </c>
      <c r="E19" s="14">
        <v>32</v>
      </c>
      <c r="F19" s="14">
        <v>32</v>
      </c>
      <c r="G19" s="14">
        <v>33</v>
      </c>
      <c r="H19" s="14">
        <v>33</v>
      </c>
      <c r="I19" s="14">
        <v>33</v>
      </c>
      <c r="J19" s="14">
        <v>33</v>
      </c>
      <c r="K19" s="14">
        <v>33</v>
      </c>
      <c r="L19" s="14">
        <v>33</v>
      </c>
      <c r="M19" s="14">
        <v>33</v>
      </c>
      <c r="N19" s="14">
        <v>33</v>
      </c>
      <c r="O19" s="14">
        <v>33</v>
      </c>
      <c r="P19" s="14"/>
    </row>
    <row r="20" spans="1:20" x14ac:dyDescent="0.15">
      <c r="A20" s="31" t="s">
        <v>326</v>
      </c>
      <c r="B20" s="14">
        <v>35</v>
      </c>
      <c r="C20" s="14">
        <v>35</v>
      </c>
      <c r="D20" s="14">
        <v>35</v>
      </c>
      <c r="E20" s="14">
        <v>35</v>
      </c>
      <c r="F20" s="14">
        <v>35</v>
      </c>
      <c r="G20" s="14">
        <v>35</v>
      </c>
      <c r="H20" s="14">
        <v>35</v>
      </c>
      <c r="I20" s="14">
        <v>35</v>
      </c>
      <c r="J20" s="14">
        <v>35</v>
      </c>
      <c r="K20" s="14">
        <v>35</v>
      </c>
      <c r="L20" s="14">
        <v>35</v>
      </c>
      <c r="M20" s="14">
        <v>35</v>
      </c>
      <c r="N20" s="14">
        <v>35</v>
      </c>
      <c r="O20" s="14">
        <v>35</v>
      </c>
      <c r="P20" s="14"/>
    </row>
    <row r="21" spans="1:20" x14ac:dyDescent="0.15">
      <c r="A21" s="31" t="s">
        <v>325</v>
      </c>
      <c r="B21" s="14">
        <v>37</v>
      </c>
      <c r="C21" s="14">
        <v>37</v>
      </c>
      <c r="D21" s="14">
        <v>37</v>
      </c>
      <c r="E21" s="14">
        <v>37</v>
      </c>
      <c r="F21" s="14">
        <v>37</v>
      </c>
      <c r="G21" s="14">
        <v>39.6</v>
      </c>
      <c r="H21" s="14">
        <v>39.6</v>
      </c>
      <c r="I21" s="14">
        <v>39.6</v>
      </c>
      <c r="J21" s="14">
        <v>39.6</v>
      </c>
      <c r="K21" s="14">
        <v>39.6</v>
      </c>
      <c r="L21" s="14">
        <v>39.6</v>
      </c>
      <c r="M21" s="14">
        <v>39.6</v>
      </c>
      <c r="N21" s="14">
        <v>39.6</v>
      </c>
      <c r="O21" s="14">
        <v>39.6</v>
      </c>
      <c r="P21" s="24"/>
    </row>
    <row r="22" spans="1:20" x14ac:dyDescent="0.15">
      <c r="A22" s="11"/>
      <c r="B22" s="24"/>
      <c r="C22" s="24"/>
      <c r="D22" s="24"/>
      <c r="E22" s="24"/>
      <c r="F22" s="24"/>
      <c r="G22" s="24"/>
      <c r="H22" s="24"/>
      <c r="I22" s="24"/>
      <c r="J22" s="24"/>
      <c r="K22" s="24"/>
      <c r="L22" s="24"/>
      <c r="M22" s="24"/>
      <c r="N22" s="24"/>
      <c r="O22" s="24"/>
      <c r="P22" s="24"/>
    </row>
    <row r="23" spans="1:20" x14ac:dyDescent="0.15">
      <c r="A23" s="28" t="s">
        <v>324</v>
      </c>
      <c r="B23" s="24"/>
      <c r="C23" s="24"/>
      <c r="D23" s="24"/>
      <c r="E23" s="24"/>
      <c r="F23" s="24"/>
      <c r="G23" s="24"/>
      <c r="H23" s="24"/>
      <c r="I23" s="24"/>
      <c r="J23" s="24"/>
      <c r="K23" s="24"/>
      <c r="L23" s="24"/>
      <c r="M23" s="24"/>
      <c r="N23" s="24"/>
      <c r="O23" s="24"/>
      <c r="P23" s="24"/>
    </row>
    <row r="24" spans="1:20" x14ac:dyDescent="0.15">
      <c r="A24" s="27" t="s">
        <v>300</v>
      </c>
      <c r="B24" s="24"/>
      <c r="C24" s="24"/>
      <c r="D24" s="24"/>
      <c r="E24" s="24"/>
      <c r="F24" s="24"/>
      <c r="G24" s="24"/>
      <c r="H24" s="24"/>
      <c r="I24" s="24"/>
      <c r="J24" s="24"/>
      <c r="K24" s="24"/>
      <c r="L24" s="24"/>
      <c r="M24" s="24"/>
      <c r="N24" s="24"/>
      <c r="O24" s="24"/>
      <c r="P24" s="32"/>
    </row>
    <row r="25" spans="1:20" x14ac:dyDescent="0.15">
      <c r="A25" s="38" t="s">
        <v>323</v>
      </c>
      <c r="B25" s="32">
        <v>0</v>
      </c>
      <c r="C25" s="32">
        <v>0</v>
      </c>
      <c r="D25" s="32">
        <v>0</v>
      </c>
      <c r="E25" s="32">
        <v>0</v>
      </c>
      <c r="F25" s="32">
        <v>0</v>
      </c>
      <c r="G25" s="32">
        <v>0</v>
      </c>
      <c r="H25" s="32">
        <v>0</v>
      </c>
      <c r="I25" s="32">
        <v>0</v>
      </c>
      <c r="J25" s="32">
        <v>0</v>
      </c>
      <c r="K25" s="32">
        <v>0</v>
      </c>
      <c r="L25" s="32">
        <v>0</v>
      </c>
      <c r="M25" s="32">
        <v>0</v>
      </c>
      <c r="N25" s="32">
        <v>0</v>
      </c>
      <c r="O25" s="32">
        <v>0</v>
      </c>
      <c r="P25" s="32"/>
      <c r="T25" s="39"/>
    </row>
    <row r="26" spans="1:20" x14ac:dyDescent="0.15">
      <c r="A26" s="38" t="s">
        <v>322</v>
      </c>
      <c r="B26" s="32">
        <v>9950</v>
      </c>
      <c r="C26" s="32">
        <v>10275</v>
      </c>
      <c r="D26" s="32">
        <v>11000</v>
      </c>
      <c r="E26" s="32">
        <v>11600</v>
      </c>
      <c r="F26" s="32">
        <v>11950</v>
      </c>
      <c r="G26" s="32">
        <v>12200</v>
      </c>
      <c r="H26" s="32">
        <v>12450</v>
      </c>
      <c r="I26" s="32">
        <v>12700</v>
      </c>
      <c r="J26" s="32">
        <v>12925</v>
      </c>
      <c r="K26" s="32">
        <v>13200</v>
      </c>
      <c r="L26" s="32">
        <v>13450</v>
      </c>
      <c r="M26" s="32">
        <v>13725</v>
      </c>
      <c r="N26" s="32">
        <v>14000</v>
      </c>
      <c r="O26" s="32">
        <v>14275</v>
      </c>
      <c r="P26" s="32"/>
    </row>
    <row r="27" spans="1:20" x14ac:dyDescent="0.15">
      <c r="A27" s="38" t="s">
        <v>321</v>
      </c>
      <c r="B27" s="32">
        <v>40525</v>
      </c>
      <c r="C27" s="32">
        <v>41775</v>
      </c>
      <c r="D27" s="32">
        <v>44725</v>
      </c>
      <c r="E27" s="32">
        <v>47150</v>
      </c>
      <c r="F27" s="32">
        <v>48625</v>
      </c>
      <c r="G27" s="32">
        <v>49600</v>
      </c>
      <c r="H27" s="32">
        <v>50600</v>
      </c>
      <c r="I27" s="32">
        <v>51550</v>
      </c>
      <c r="J27" s="32">
        <v>52550</v>
      </c>
      <c r="K27" s="32">
        <v>53600</v>
      </c>
      <c r="L27" s="32">
        <v>54650</v>
      </c>
      <c r="M27" s="32">
        <v>55750</v>
      </c>
      <c r="N27" s="32">
        <v>56850</v>
      </c>
      <c r="O27" s="32">
        <v>58000</v>
      </c>
      <c r="P27" s="32"/>
    </row>
    <row r="28" spans="1:20" x14ac:dyDescent="0.15">
      <c r="A28" s="38" t="s">
        <v>320</v>
      </c>
      <c r="B28" s="32">
        <v>86375</v>
      </c>
      <c r="C28" s="32">
        <v>89075</v>
      </c>
      <c r="D28" s="32">
        <v>95375</v>
      </c>
      <c r="E28" s="32">
        <v>100525</v>
      </c>
      <c r="F28" s="32">
        <v>103650</v>
      </c>
      <c r="G28" s="32">
        <v>120100</v>
      </c>
      <c r="H28" s="32">
        <v>122500</v>
      </c>
      <c r="I28" s="32">
        <v>124850</v>
      </c>
      <c r="J28" s="32">
        <v>127250</v>
      </c>
      <c r="K28" s="32">
        <v>129750</v>
      </c>
      <c r="L28" s="32">
        <v>132300</v>
      </c>
      <c r="M28" s="32">
        <v>134950</v>
      </c>
      <c r="N28" s="32">
        <v>137650</v>
      </c>
      <c r="O28" s="32">
        <v>140400</v>
      </c>
      <c r="P28" s="32"/>
    </row>
    <row r="29" spans="1:20" x14ac:dyDescent="0.15">
      <c r="A29" s="38" t="s">
        <v>319</v>
      </c>
      <c r="B29" s="32">
        <v>164925</v>
      </c>
      <c r="C29" s="32">
        <v>170050</v>
      </c>
      <c r="D29" s="32">
        <v>182100</v>
      </c>
      <c r="E29" s="32">
        <v>191950</v>
      </c>
      <c r="F29" s="32">
        <v>197875</v>
      </c>
      <c r="G29" s="32">
        <v>250450</v>
      </c>
      <c r="H29" s="32">
        <v>255500</v>
      </c>
      <c r="I29" s="32">
        <v>260400</v>
      </c>
      <c r="J29" s="32">
        <v>265400</v>
      </c>
      <c r="K29" s="32">
        <v>270650</v>
      </c>
      <c r="L29" s="32">
        <v>276000</v>
      </c>
      <c r="M29" s="32">
        <v>281500</v>
      </c>
      <c r="N29" s="32">
        <v>287100</v>
      </c>
      <c r="O29" s="32">
        <v>292850</v>
      </c>
      <c r="P29" s="32"/>
    </row>
    <row r="30" spans="1:20" x14ac:dyDescent="0.15">
      <c r="A30" s="38" t="s">
        <v>318</v>
      </c>
      <c r="B30" s="32">
        <v>209425</v>
      </c>
      <c r="C30" s="32">
        <v>215950</v>
      </c>
      <c r="D30" s="32">
        <v>231250</v>
      </c>
      <c r="E30" s="32">
        <v>243725</v>
      </c>
      <c r="F30" s="32">
        <v>251275</v>
      </c>
      <c r="G30" s="32">
        <v>544550</v>
      </c>
      <c r="H30" s="32">
        <v>555400</v>
      </c>
      <c r="I30" s="32">
        <v>566100</v>
      </c>
      <c r="J30" s="32">
        <v>577050</v>
      </c>
      <c r="K30" s="32">
        <v>588350</v>
      </c>
      <c r="L30" s="32">
        <v>600000</v>
      </c>
      <c r="M30" s="32">
        <v>611950</v>
      </c>
      <c r="N30" s="32">
        <v>624200</v>
      </c>
      <c r="O30" s="32">
        <v>636650</v>
      </c>
      <c r="P30" s="32"/>
    </row>
    <row r="31" spans="1:20" x14ac:dyDescent="0.15">
      <c r="A31" s="38" t="s">
        <v>317</v>
      </c>
      <c r="B31" s="32">
        <v>523600</v>
      </c>
      <c r="C31" s="32">
        <v>539900</v>
      </c>
      <c r="D31" s="32">
        <v>578125</v>
      </c>
      <c r="E31" s="32">
        <v>609350</v>
      </c>
      <c r="F31" s="32">
        <v>628225</v>
      </c>
      <c r="G31" s="32">
        <v>546750</v>
      </c>
      <c r="H31" s="32">
        <v>557700</v>
      </c>
      <c r="I31" s="32">
        <v>568400</v>
      </c>
      <c r="J31" s="32">
        <v>579400</v>
      </c>
      <c r="K31" s="32">
        <v>590750</v>
      </c>
      <c r="L31" s="32">
        <v>602450</v>
      </c>
      <c r="M31" s="32">
        <v>614450</v>
      </c>
      <c r="N31" s="32">
        <v>626750</v>
      </c>
      <c r="O31" s="32">
        <v>639250</v>
      </c>
      <c r="P31" s="24"/>
    </row>
    <row r="32" spans="1:20" x14ac:dyDescent="0.15">
      <c r="A32" s="11"/>
      <c r="B32" s="32"/>
      <c r="C32" s="32"/>
      <c r="D32" s="32"/>
      <c r="E32" s="32"/>
      <c r="F32" s="32"/>
      <c r="G32" s="32"/>
      <c r="H32" s="32"/>
      <c r="I32" s="32"/>
      <c r="J32" s="32"/>
      <c r="K32" s="32"/>
      <c r="L32" s="32"/>
      <c r="M32" s="24"/>
      <c r="N32" s="32"/>
      <c r="O32" s="24"/>
      <c r="P32" s="24"/>
    </row>
    <row r="33" spans="1:16" x14ac:dyDescent="0.15">
      <c r="A33" s="27" t="s">
        <v>295</v>
      </c>
      <c r="B33" s="32"/>
      <c r="C33" s="32"/>
      <c r="D33" s="32"/>
      <c r="E33" s="32"/>
      <c r="F33" s="32"/>
      <c r="G33" s="32"/>
      <c r="H33" s="32"/>
      <c r="I33" s="32"/>
      <c r="J33" s="32"/>
      <c r="K33" s="32"/>
      <c r="L33" s="32"/>
      <c r="M33" s="24"/>
      <c r="N33" s="32"/>
      <c r="O33" s="24"/>
      <c r="P33" s="32"/>
    </row>
    <row r="34" spans="1:16" x14ac:dyDescent="0.15">
      <c r="A34" s="38" t="s">
        <v>323</v>
      </c>
      <c r="B34" s="32">
        <v>0</v>
      </c>
      <c r="C34" s="32">
        <v>0</v>
      </c>
      <c r="D34" s="32">
        <v>0</v>
      </c>
      <c r="E34" s="32">
        <v>0</v>
      </c>
      <c r="F34" s="32">
        <v>0</v>
      </c>
      <c r="G34" s="32">
        <v>0</v>
      </c>
      <c r="H34" s="32">
        <v>0</v>
      </c>
      <c r="I34" s="32">
        <v>0</v>
      </c>
      <c r="J34" s="32">
        <v>0</v>
      </c>
      <c r="K34" s="32">
        <v>0</v>
      </c>
      <c r="L34" s="32">
        <v>0</v>
      </c>
      <c r="M34" s="32">
        <v>0</v>
      </c>
      <c r="N34" s="32">
        <v>0</v>
      </c>
      <c r="O34" s="32">
        <v>0</v>
      </c>
      <c r="P34" s="32"/>
    </row>
    <row r="35" spans="1:16" x14ac:dyDescent="0.15">
      <c r="A35" s="38" t="s">
        <v>322</v>
      </c>
      <c r="B35" s="32">
        <v>19900</v>
      </c>
      <c r="C35" s="32">
        <v>20550</v>
      </c>
      <c r="D35" s="32">
        <v>22000</v>
      </c>
      <c r="E35" s="32">
        <v>23200</v>
      </c>
      <c r="F35" s="32">
        <v>23900</v>
      </c>
      <c r="G35" s="32">
        <v>24400</v>
      </c>
      <c r="H35" s="32">
        <v>24900</v>
      </c>
      <c r="I35" s="32">
        <v>25400</v>
      </c>
      <c r="J35" s="32">
        <v>25850</v>
      </c>
      <c r="K35" s="32">
        <v>26400</v>
      </c>
      <c r="L35" s="32">
        <v>26900</v>
      </c>
      <c r="M35" s="32">
        <v>27450</v>
      </c>
      <c r="N35" s="32">
        <v>28000</v>
      </c>
      <c r="O35" s="32">
        <v>28550</v>
      </c>
      <c r="P35" s="32"/>
    </row>
    <row r="36" spans="1:16" x14ac:dyDescent="0.15">
      <c r="A36" s="38" t="s">
        <v>321</v>
      </c>
      <c r="B36" s="32">
        <v>81050</v>
      </c>
      <c r="C36" s="32">
        <v>83550</v>
      </c>
      <c r="D36" s="32">
        <v>89450</v>
      </c>
      <c r="E36" s="32">
        <v>94300</v>
      </c>
      <c r="F36" s="32">
        <v>97250</v>
      </c>
      <c r="G36" s="32">
        <v>99200</v>
      </c>
      <c r="H36" s="32">
        <v>101200</v>
      </c>
      <c r="I36" s="32">
        <v>103100</v>
      </c>
      <c r="J36" s="32">
        <v>105100</v>
      </c>
      <c r="K36" s="32">
        <v>107200</v>
      </c>
      <c r="L36" s="32">
        <v>109300</v>
      </c>
      <c r="M36" s="32">
        <v>111500</v>
      </c>
      <c r="N36" s="32">
        <v>113700</v>
      </c>
      <c r="O36" s="32">
        <v>116000</v>
      </c>
      <c r="P36" s="32"/>
    </row>
    <row r="37" spans="1:16" x14ac:dyDescent="0.15">
      <c r="A37" s="38" t="s">
        <v>320</v>
      </c>
      <c r="B37" s="32">
        <v>172750</v>
      </c>
      <c r="C37" s="32">
        <v>178150</v>
      </c>
      <c r="D37" s="32">
        <v>190750</v>
      </c>
      <c r="E37" s="32">
        <v>201050</v>
      </c>
      <c r="F37" s="32">
        <v>207300</v>
      </c>
      <c r="G37" s="32">
        <v>200100</v>
      </c>
      <c r="H37" s="32">
        <v>204100</v>
      </c>
      <c r="I37" s="32">
        <v>208050</v>
      </c>
      <c r="J37" s="32">
        <v>212050</v>
      </c>
      <c r="K37" s="32">
        <v>216200</v>
      </c>
      <c r="L37" s="32">
        <v>220500</v>
      </c>
      <c r="M37" s="32">
        <v>224900</v>
      </c>
      <c r="N37" s="32">
        <v>229400</v>
      </c>
      <c r="O37" s="32">
        <v>233950</v>
      </c>
      <c r="P37" s="32"/>
    </row>
    <row r="38" spans="1:16" x14ac:dyDescent="0.15">
      <c r="A38" s="38" t="s">
        <v>319</v>
      </c>
      <c r="B38" s="32">
        <v>329850</v>
      </c>
      <c r="C38" s="32">
        <v>340100</v>
      </c>
      <c r="D38" s="32">
        <v>364200</v>
      </c>
      <c r="E38" s="32">
        <v>383900</v>
      </c>
      <c r="F38" s="32">
        <v>395750</v>
      </c>
      <c r="G38" s="32">
        <v>304950</v>
      </c>
      <c r="H38" s="32">
        <v>311050</v>
      </c>
      <c r="I38" s="32">
        <v>317000</v>
      </c>
      <c r="J38" s="32">
        <v>323150</v>
      </c>
      <c r="K38" s="32">
        <v>329450</v>
      </c>
      <c r="L38" s="32">
        <v>336000</v>
      </c>
      <c r="M38" s="32">
        <v>342700</v>
      </c>
      <c r="N38" s="32">
        <v>349550</v>
      </c>
      <c r="O38" s="32">
        <v>356550</v>
      </c>
      <c r="P38" s="32"/>
    </row>
    <row r="39" spans="1:16" x14ac:dyDescent="0.15">
      <c r="A39" s="38" t="s">
        <v>318</v>
      </c>
      <c r="B39" s="32">
        <v>418850</v>
      </c>
      <c r="C39" s="32">
        <v>431900</v>
      </c>
      <c r="D39" s="32">
        <v>462500</v>
      </c>
      <c r="E39" s="32">
        <v>487450</v>
      </c>
      <c r="F39" s="32">
        <v>502550</v>
      </c>
      <c r="G39" s="32">
        <v>544550</v>
      </c>
      <c r="H39" s="32">
        <v>555400</v>
      </c>
      <c r="I39" s="32">
        <v>566100</v>
      </c>
      <c r="J39" s="32">
        <v>577050</v>
      </c>
      <c r="K39" s="32">
        <v>588350</v>
      </c>
      <c r="L39" s="32">
        <v>600000</v>
      </c>
      <c r="M39" s="32">
        <v>611950</v>
      </c>
      <c r="N39" s="32">
        <v>624200</v>
      </c>
      <c r="O39" s="32">
        <v>636650</v>
      </c>
      <c r="P39" s="32"/>
    </row>
    <row r="40" spans="1:16" x14ac:dyDescent="0.15">
      <c r="A40" s="38" t="s">
        <v>317</v>
      </c>
      <c r="B40" s="32">
        <v>628300</v>
      </c>
      <c r="C40" s="32">
        <v>647850</v>
      </c>
      <c r="D40" s="32">
        <v>693750</v>
      </c>
      <c r="E40" s="32">
        <v>731200</v>
      </c>
      <c r="F40" s="32">
        <v>753850</v>
      </c>
      <c r="G40" s="32">
        <v>615100</v>
      </c>
      <c r="H40" s="32">
        <v>627400</v>
      </c>
      <c r="I40" s="32">
        <v>639450</v>
      </c>
      <c r="J40" s="32">
        <v>651800</v>
      </c>
      <c r="K40" s="32">
        <v>664600</v>
      </c>
      <c r="L40" s="32">
        <v>677750</v>
      </c>
      <c r="M40" s="32">
        <v>691250</v>
      </c>
      <c r="N40" s="32">
        <v>705100</v>
      </c>
      <c r="O40" s="32">
        <v>719200</v>
      </c>
      <c r="P40" s="24"/>
    </row>
    <row r="41" spans="1:16" x14ac:dyDescent="0.15">
      <c r="A41" s="11"/>
      <c r="B41" s="32"/>
      <c r="C41" s="32"/>
      <c r="D41" s="32"/>
      <c r="E41" s="32"/>
      <c r="F41" s="32"/>
      <c r="G41" s="32"/>
      <c r="H41" s="32"/>
      <c r="I41" s="32"/>
      <c r="J41" s="32"/>
      <c r="K41" s="32"/>
      <c r="L41" s="32"/>
      <c r="M41" s="24"/>
      <c r="N41" s="32"/>
      <c r="O41" s="24"/>
      <c r="P41" s="24"/>
    </row>
    <row r="42" spans="1:16" x14ac:dyDescent="0.15">
      <c r="A42" s="27" t="s">
        <v>294</v>
      </c>
      <c r="B42" s="32"/>
      <c r="C42" s="32"/>
      <c r="D42" s="32"/>
      <c r="E42" s="32"/>
      <c r="F42" s="32"/>
      <c r="G42" s="32"/>
      <c r="H42" s="32"/>
      <c r="I42" s="32"/>
      <c r="J42" s="32"/>
      <c r="K42" s="32"/>
      <c r="L42" s="32"/>
      <c r="M42" s="24"/>
      <c r="N42" s="32"/>
      <c r="O42" s="24"/>
      <c r="P42" s="32"/>
    </row>
    <row r="43" spans="1:16" x14ac:dyDescent="0.15">
      <c r="A43" s="38" t="s">
        <v>323</v>
      </c>
      <c r="B43" s="32">
        <v>0</v>
      </c>
      <c r="C43" s="32">
        <v>0</v>
      </c>
      <c r="D43" s="32">
        <v>0</v>
      </c>
      <c r="E43" s="32">
        <v>0</v>
      </c>
      <c r="F43" s="32">
        <v>0</v>
      </c>
      <c r="G43" s="32">
        <v>0</v>
      </c>
      <c r="H43" s="32">
        <v>0</v>
      </c>
      <c r="I43" s="32">
        <v>0</v>
      </c>
      <c r="J43" s="32">
        <v>0</v>
      </c>
      <c r="K43" s="32">
        <v>0</v>
      </c>
      <c r="L43" s="32">
        <v>0</v>
      </c>
      <c r="M43" s="32">
        <v>0</v>
      </c>
      <c r="N43" s="32">
        <v>0</v>
      </c>
      <c r="O43" s="32">
        <v>0</v>
      </c>
      <c r="P43" s="32"/>
    </row>
    <row r="44" spans="1:16" x14ac:dyDescent="0.15">
      <c r="A44" s="38" t="s">
        <v>322</v>
      </c>
      <c r="B44" s="32">
        <v>14200</v>
      </c>
      <c r="C44" s="32">
        <v>14650</v>
      </c>
      <c r="D44" s="32">
        <v>15700</v>
      </c>
      <c r="E44" s="32">
        <v>16550</v>
      </c>
      <c r="F44" s="32">
        <v>17050</v>
      </c>
      <c r="G44" s="32">
        <v>17450</v>
      </c>
      <c r="H44" s="32">
        <v>17800</v>
      </c>
      <c r="I44" s="32">
        <v>18100</v>
      </c>
      <c r="J44" s="32">
        <v>18450</v>
      </c>
      <c r="K44" s="32">
        <v>18850</v>
      </c>
      <c r="L44" s="32">
        <v>19200</v>
      </c>
      <c r="M44" s="32">
        <v>19600</v>
      </c>
      <c r="N44" s="32">
        <v>20000</v>
      </c>
      <c r="O44" s="32">
        <v>20400</v>
      </c>
      <c r="P44" s="32"/>
    </row>
    <row r="45" spans="1:16" x14ac:dyDescent="0.15">
      <c r="A45" s="38" t="s">
        <v>321</v>
      </c>
      <c r="B45" s="32">
        <v>54200</v>
      </c>
      <c r="C45" s="32">
        <v>55900</v>
      </c>
      <c r="D45" s="32">
        <v>59850</v>
      </c>
      <c r="E45" s="32">
        <v>63100</v>
      </c>
      <c r="F45" s="32">
        <v>65050</v>
      </c>
      <c r="G45" s="32">
        <v>66400</v>
      </c>
      <c r="H45" s="32">
        <v>67750</v>
      </c>
      <c r="I45" s="32">
        <v>69050</v>
      </c>
      <c r="J45" s="32">
        <v>70400</v>
      </c>
      <c r="K45" s="32">
        <v>71750</v>
      </c>
      <c r="L45" s="32">
        <v>73200</v>
      </c>
      <c r="M45" s="32">
        <v>74650</v>
      </c>
      <c r="N45" s="32">
        <v>76150</v>
      </c>
      <c r="O45" s="32">
        <v>77650</v>
      </c>
      <c r="P45" s="32"/>
    </row>
    <row r="46" spans="1:16" x14ac:dyDescent="0.15">
      <c r="A46" s="38" t="s">
        <v>320</v>
      </c>
      <c r="B46" s="32">
        <v>86350</v>
      </c>
      <c r="C46" s="32">
        <v>89050</v>
      </c>
      <c r="D46" s="32">
        <v>95350</v>
      </c>
      <c r="E46" s="32">
        <v>100500</v>
      </c>
      <c r="F46" s="32">
        <v>103650</v>
      </c>
      <c r="G46" s="32">
        <v>171500</v>
      </c>
      <c r="H46" s="32">
        <v>174900</v>
      </c>
      <c r="I46" s="32">
        <v>178250</v>
      </c>
      <c r="J46" s="32">
        <v>181700</v>
      </c>
      <c r="K46" s="32">
        <v>185300</v>
      </c>
      <c r="L46" s="32">
        <v>188950</v>
      </c>
      <c r="M46" s="32">
        <v>192700</v>
      </c>
      <c r="N46" s="32">
        <v>196550</v>
      </c>
      <c r="O46" s="32">
        <v>200500</v>
      </c>
      <c r="P46" s="32"/>
    </row>
    <row r="47" spans="1:16" x14ac:dyDescent="0.15">
      <c r="A47" s="38" t="s">
        <v>319</v>
      </c>
      <c r="B47" s="32">
        <v>164900</v>
      </c>
      <c r="C47" s="32">
        <v>170050</v>
      </c>
      <c r="D47" s="32">
        <v>182100</v>
      </c>
      <c r="E47" s="32">
        <v>191950</v>
      </c>
      <c r="F47" s="32">
        <v>197850</v>
      </c>
      <c r="G47" s="32">
        <v>277700</v>
      </c>
      <c r="H47" s="32">
        <v>283250</v>
      </c>
      <c r="I47" s="32">
        <v>288700</v>
      </c>
      <c r="J47" s="32">
        <v>294300</v>
      </c>
      <c r="K47" s="32">
        <v>300050</v>
      </c>
      <c r="L47" s="32">
        <v>306000</v>
      </c>
      <c r="M47" s="32">
        <v>312100</v>
      </c>
      <c r="N47" s="32">
        <v>318300</v>
      </c>
      <c r="O47" s="32">
        <v>324700</v>
      </c>
      <c r="P47" s="32"/>
    </row>
    <row r="48" spans="1:16" x14ac:dyDescent="0.15">
      <c r="A48" s="38" t="s">
        <v>318</v>
      </c>
      <c r="B48" s="32">
        <v>209400</v>
      </c>
      <c r="C48" s="32">
        <v>215950</v>
      </c>
      <c r="D48" s="32">
        <v>231250</v>
      </c>
      <c r="E48" s="32">
        <v>243700</v>
      </c>
      <c r="F48" s="32">
        <v>251250</v>
      </c>
      <c r="G48" s="32">
        <v>544550</v>
      </c>
      <c r="H48" s="32">
        <v>555400</v>
      </c>
      <c r="I48" s="32">
        <v>566100</v>
      </c>
      <c r="J48" s="32">
        <v>577050</v>
      </c>
      <c r="K48" s="32">
        <v>588350</v>
      </c>
      <c r="L48" s="32">
        <v>600000</v>
      </c>
      <c r="M48" s="32">
        <v>611950</v>
      </c>
      <c r="N48" s="32">
        <v>624200</v>
      </c>
      <c r="O48" s="32">
        <v>636650</v>
      </c>
      <c r="P48" s="32"/>
    </row>
    <row r="49" spans="1:16" x14ac:dyDescent="0.15">
      <c r="A49" s="38" t="s">
        <v>317</v>
      </c>
      <c r="B49" s="32">
        <v>523600</v>
      </c>
      <c r="C49" s="32">
        <v>539900</v>
      </c>
      <c r="D49" s="32">
        <v>578100</v>
      </c>
      <c r="E49" s="32">
        <v>609350</v>
      </c>
      <c r="F49" s="32">
        <v>628200</v>
      </c>
      <c r="G49" s="32">
        <v>580950</v>
      </c>
      <c r="H49" s="32">
        <v>592550</v>
      </c>
      <c r="I49" s="32">
        <v>603950</v>
      </c>
      <c r="J49" s="32">
        <v>615600</v>
      </c>
      <c r="K49" s="32">
        <v>627700</v>
      </c>
      <c r="L49" s="32">
        <v>640100</v>
      </c>
      <c r="M49" s="32">
        <v>652850</v>
      </c>
      <c r="N49" s="32">
        <v>665900</v>
      </c>
      <c r="O49" s="32">
        <v>679250</v>
      </c>
      <c r="P49" s="32"/>
    </row>
    <row r="50" spans="1:16" x14ac:dyDescent="0.15">
      <c r="A50" s="11"/>
      <c r="B50" s="32"/>
      <c r="C50" s="32"/>
      <c r="D50" s="32"/>
      <c r="E50" s="32"/>
      <c r="F50" s="32"/>
      <c r="G50" s="32"/>
      <c r="H50" s="32"/>
      <c r="I50" s="32"/>
      <c r="J50" s="32"/>
      <c r="K50" s="32"/>
      <c r="L50" s="32"/>
      <c r="M50" s="32"/>
      <c r="N50" s="32"/>
      <c r="O50" s="32"/>
      <c r="P50" s="32"/>
    </row>
    <row r="51" spans="1:16" x14ac:dyDescent="0.15">
      <c r="A51" s="27" t="s">
        <v>299</v>
      </c>
      <c r="B51" s="32"/>
      <c r="C51" s="32"/>
      <c r="D51" s="32"/>
      <c r="E51" s="32"/>
      <c r="F51" s="32"/>
      <c r="G51" s="32"/>
      <c r="H51" s="32"/>
      <c r="I51" s="32"/>
      <c r="J51" s="32"/>
      <c r="K51" s="32"/>
      <c r="L51" s="32"/>
      <c r="M51" s="32"/>
      <c r="N51" s="32"/>
      <c r="O51" s="32"/>
      <c r="P51" s="32"/>
    </row>
    <row r="52" spans="1:16" x14ac:dyDescent="0.15">
      <c r="A52" s="38" t="s">
        <v>323</v>
      </c>
      <c r="B52" s="32">
        <v>0</v>
      </c>
      <c r="C52" s="32">
        <v>0</v>
      </c>
      <c r="D52" s="32">
        <v>0</v>
      </c>
      <c r="E52" s="32">
        <v>0</v>
      </c>
      <c r="F52" s="32">
        <v>0</v>
      </c>
      <c r="G52" s="32">
        <v>0</v>
      </c>
      <c r="H52" s="32">
        <v>0</v>
      </c>
      <c r="I52" s="32">
        <v>0</v>
      </c>
      <c r="J52" s="32">
        <v>0</v>
      </c>
      <c r="K52" s="32">
        <v>0</v>
      </c>
      <c r="L52" s="32">
        <v>0</v>
      </c>
      <c r="M52" s="32">
        <v>0</v>
      </c>
      <c r="N52" s="32">
        <v>0</v>
      </c>
      <c r="O52" s="32">
        <v>0</v>
      </c>
      <c r="P52" s="32"/>
    </row>
    <row r="53" spans="1:16" x14ac:dyDescent="0.15">
      <c r="A53" s="38" t="s">
        <v>322</v>
      </c>
      <c r="B53" s="32">
        <v>9950</v>
      </c>
      <c r="C53" s="32">
        <v>10275</v>
      </c>
      <c r="D53" s="32">
        <v>11000</v>
      </c>
      <c r="E53" s="32">
        <v>11600</v>
      </c>
      <c r="F53" s="32">
        <v>11950</v>
      </c>
      <c r="G53" s="32">
        <v>12200</v>
      </c>
      <c r="H53" s="32">
        <v>12450</v>
      </c>
      <c r="I53" s="32">
        <v>12700</v>
      </c>
      <c r="J53" s="32">
        <v>12925</v>
      </c>
      <c r="K53" s="32">
        <v>13200</v>
      </c>
      <c r="L53" s="32">
        <v>13450</v>
      </c>
      <c r="M53" s="32">
        <v>13725</v>
      </c>
      <c r="N53" s="32">
        <v>14000</v>
      </c>
      <c r="O53" s="32">
        <v>14275</v>
      </c>
      <c r="P53" s="32"/>
    </row>
    <row r="54" spans="1:16" x14ac:dyDescent="0.15">
      <c r="A54" s="38" t="s">
        <v>321</v>
      </c>
      <c r="B54" s="32">
        <v>40525</v>
      </c>
      <c r="C54" s="32">
        <v>41775</v>
      </c>
      <c r="D54" s="32">
        <v>44725</v>
      </c>
      <c r="E54" s="32">
        <v>47150</v>
      </c>
      <c r="F54" s="32">
        <v>48625</v>
      </c>
      <c r="G54" s="32">
        <v>49600</v>
      </c>
      <c r="H54" s="32">
        <v>50600</v>
      </c>
      <c r="I54" s="32">
        <v>51550</v>
      </c>
      <c r="J54" s="32">
        <v>52550</v>
      </c>
      <c r="K54" s="32">
        <v>53600</v>
      </c>
      <c r="L54" s="32">
        <v>54650</v>
      </c>
      <c r="M54" s="32">
        <v>55750</v>
      </c>
      <c r="N54" s="32">
        <v>56850</v>
      </c>
      <c r="O54" s="32">
        <v>58000</v>
      </c>
      <c r="P54" s="32"/>
    </row>
    <row r="55" spans="1:16" x14ac:dyDescent="0.15">
      <c r="A55" s="38" t="s">
        <v>320</v>
      </c>
      <c r="B55" s="32">
        <v>86375</v>
      </c>
      <c r="C55" s="32">
        <v>89075</v>
      </c>
      <c r="D55" s="32">
        <v>95375</v>
      </c>
      <c r="E55" s="32">
        <v>100525</v>
      </c>
      <c r="F55" s="32">
        <v>103650</v>
      </c>
      <c r="G55" s="32">
        <v>100050</v>
      </c>
      <c r="H55" s="32">
        <v>102050</v>
      </c>
      <c r="I55" s="32">
        <v>104025</v>
      </c>
      <c r="J55" s="32">
        <v>106025</v>
      </c>
      <c r="K55" s="32">
        <v>108100</v>
      </c>
      <c r="L55" s="32">
        <v>110250</v>
      </c>
      <c r="M55" s="32">
        <v>112450</v>
      </c>
      <c r="N55" s="32">
        <v>114700</v>
      </c>
      <c r="O55" s="32">
        <v>116975</v>
      </c>
      <c r="P55" s="32"/>
    </row>
    <row r="56" spans="1:16" x14ac:dyDescent="0.15">
      <c r="A56" s="38" t="s">
        <v>319</v>
      </c>
      <c r="B56" s="32">
        <v>164925</v>
      </c>
      <c r="C56" s="32">
        <v>170050</v>
      </c>
      <c r="D56" s="32">
        <v>182100</v>
      </c>
      <c r="E56" s="32">
        <v>191950</v>
      </c>
      <c r="F56" s="32">
        <v>197875</v>
      </c>
      <c r="G56" s="32">
        <v>152475</v>
      </c>
      <c r="H56" s="32">
        <v>155525</v>
      </c>
      <c r="I56" s="32">
        <v>158500</v>
      </c>
      <c r="J56" s="32">
        <v>161575</v>
      </c>
      <c r="K56" s="32">
        <v>164725</v>
      </c>
      <c r="L56" s="32">
        <v>168000</v>
      </c>
      <c r="M56" s="32">
        <v>171350</v>
      </c>
      <c r="N56" s="32">
        <v>174775</v>
      </c>
      <c r="O56" s="32">
        <v>178275</v>
      </c>
      <c r="P56" s="32"/>
    </row>
    <row r="57" spans="1:16" x14ac:dyDescent="0.15">
      <c r="A57" s="38" t="s">
        <v>318</v>
      </c>
      <c r="B57" s="32">
        <v>209425</v>
      </c>
      <c r="C57" s="32">
        <v>215950</v>
      </c>
      <c r="D57" s="32">
        <v>231250</v>
      </c>
      <c r="E57" s="32">
        <v>243725</v>
      </c>
      <c r="F57" s="32">
        <v>251275</v>
      </c>
      <c r="G57" s="32">
        <v>272275</v>
      </c>
      <c r="H57" s="32">
        <v>277700</v>
      </c>
      <c r="I57" s="32">
        <v>283050</v>
      </c>
      <c r="J57" s="32">
        <v>288525</v>
      </c>
      <c r="K57" s="32">
        <v>294175</v>
      </c>
      <c r="L57" s="32">
        <v>300000</v>
      </c>
      <c r="M57" s="32">
        <v>305975</v>
      </c>
      <c r="N57" s="32">
        <v>312100</v>
      </c>
      <c r="O57" s="32">
        <v>318325</v>
      </c>
      <c r="P57" s="32"/>
    </row>
    <row r="58" spans="1:16" x14ac:dyDescent="0.15">
      <c r="A58" s="38" t="s">
        <v>317</v>
      </c>
      <c r="B58" s="32">
        <v>314150</v>
      </c>
      <c r="C58" s="32">
        <v>323925</v>
      </c>
      <c r="D58" s="32">
        <v>346875</v>
      </c>
      <c r="E58" s="32">
        <v>365600</v>
      </c>
      <c r="F58" s="32">
        <v>376925</v>
      </c>
      <c r="G58" s="32">
        <v>307550</v>
      </c>
      <c r="H58" s="32">
        <v>313700</v>
      </c>
      <c r="I58" s="32">
        <v>319725</v>
      </c>
      <c r="J58" s="32">
        <v>325900</v>
      </c>
      <c r="K58" s="32">
        <v>332300</v>
      </c>
      <c r="L58" s="32">
        <v>338875</v>
      </c>
      <c r="M58" s="32">
        <v>345625</v>
      </c>
      <c r="N58" s="32">
        <v>352550</v>
      </c>
      <c r="O58" s="32">
        <v>359600</v>
      </c>
      <c r="P58" s="24"/>
    </row>
    <row r="59" spans="1:16" x14ac:dyDescent="0.15">
      <c r="A59" s="11"/>
      <c r="B59" s="32"/>
      <c r="C59" s="32"/>
      <c r="D59" s="32"/>
      <c r="E59" s="32"/>
      <c r="F59" s="32"/>
      <c r="G59" s="32"/>
      <c r="H59" s="32"/>
      <c r="I59" s="32"/>
      <c r="J59" s="32"/>
      <c r="K59" s="32"/>
      <c r="L59" s="32"/>
      <c r="M59" s="24"/>
      <c r="N59" s="32"/>
      <c r="O59" s="24"/>
      <c r="P59" s="24"/>
    </row>
    <row r="60" spans="1:16" x14ac:dyDescent="0.15">
      <c r="A60" s="24"/>
      <c r="B60" s="32"/>
      <c r="C60" s="32"/>
      <c r="D60" s="32"/>
      <c r="E60" s="32"/>
      <c r="F60" s="32"/>
      <c r="G60" s="32"/>
      <c r="H60" s="32"/>
      <c r="I60" s="32"/>
      <c r="J60" s="32"/>
      <c r="K60" s="32"/>
      <c r="L60" s="32"/>
      <c r="M60" s="24"/>
      <c r="N60" s="32"/>
      <c r="O60" s="24"/>
      <c r="P60" s="24"/>
    </row>
    <row r="61" spans="1:16" s="36" customFormat="1" x14ac:dyDescent="0.15">
      <c r="A61" s="23" t="s">
        <v>316</v>
      </c>
      <c r="B61" s="37"/>
      <c r="C61" s="37"/>
      <c r="D61" s="37"/>
      <c r="E61" s="37"/>
      <c r="F61" s="37"/>
      <c r="G61" s="37"/>
      <c r="H61" s="37"/>
      <c r="I61" s="37"/>
      <c r="J61" s="37"/>
      <c r="K61" s="37"/>
      <c r="L61" s="37"/>
      <c r="M61" s="35"/>
      <c r="N61" s="37"/>
      <c r="O61" s="35"/>
      <c r="P61" s="35"/>
    </row>
    <row r="62" spans="1:16" x14ac:dyDescent="0.15">
      <c r="A62" s="23"/>
      <c r="B62" s="32"/>
      <c r="C62" s="32"/>
      <c r="D62" s="32"/>
      <c r="E62" s="32"/>
      <c r="F62" s="32"/>
      <c r="G62" s="32"/>
      <c r="H62" s="32"/>
      <c r="I62" s="32"/>
      <c r="J62" s="32"/>
      <c r="K62" s="32"/>
      <c r="L62" s="32"/>
      <c r="M62" s="24"/>
      <c r="N62" s="32"/>
      <c r="O62" s="24"/>
      <c r="P62" s="32"/>
    </row>
    <row r="63" spans="1:16" x14ac:dyDescent="0.15">
      <c r="A63" s="28" t="s">
        <v>315</v>
      </c>
      <c r="B63" s="32">
        <v>0</v>
      </c>
      <c r="C63" s="32">
        <v>0</v>
      </c>
      <c r="D63" s="32">
        <v>0</v>
      </c>
      <c r="E63" s="32">
        <v>0</v>
      </c>
      <c r="F63" s="32">
        <v>0</v>
      </c>
      <c r="G63" s="32">
        <v>5300</v>
      </c>
      <c r="H63" s="32">
        <v>5450</v>
      </c>
      <c r="I63" s="32">
        <v>5550</v>
      </c>
      <c r="J63" s="32">
        <v>5650</v>
      </c>
      <c r="K63" s="32">
        <v>5750</v>
      </c>
      <c r="L63" s="32">
        <v>5850</v>
      </c>
      <c r="M63" s="32">
        <v>6000</v>
      </c>
      <c r="N63" s="32">
        <v>6100</v>
      </c>
      <c r="O63" s="32">
        <v>6250</v>
      </c>
      <c r="P63" s="32"/>
    </row>
    <row r="64" spans="1:16" x14ac:dyDescent="0.15">
      <c r="A64" s="24"/>
      <c r="B64" s="32"/>
      <c r="C64" s="32"/>
      <c r="D64" s="32"/>
      <c r="E64" s="32"/>
      <c r="F64" s="32"/>
      <c r="G64" s="32"/>
      <c r="H64" s="32"/>
      <c r="I64" s="32"/>
      <c r="J64" s="32"/>
      <c r="K64" s="32"/>
      <c r="L64" s="32"/>
      <c r="M64" s="32"/>
      <c r="N64" s="32"/>
      <c r="O64" s="32"/>
      <c r="P64" s="32"/>
    </row>
    <row r="65" spans="1:16" x14ac:dyDescent="0.15">
      <c r="A65" s="28" t="s">
        <v>314</v>
      </c>
      <c r="B65" s="32"/>
      <c r="C65" s="32"/>
      <c r="D65" s="32"/>
      <c r="E65" s="32"/>
      <c r="F65" s="32"/>
      <c r="G65" s="32"/>
      <c r="H65" s="32"/>
      <c r="I65" s="32"/>
      <c r="J65" s="32"/>
      <c r="K65" s="32"/>
      <c r="L65" s="32"/>
      <c r="M65" s="32"/>
      <c r="N65" s="32"/>
      <c r="O65" s="32"/>
      <c r="P65" s="32"/>
    </row>
    <row r="66" spans="1:16" x14ac:dyDescent="0.15">
      <c r="A66" s="33" t="s">
        <v>300</v>
      </c>
      <c r="B66" s="32">
        <v>12550</v>
      </c>
      <c r="C66" s="32">
        <v>12950</v>
      </c>
      <c r="D66" s="32">
        <v>13850</v>
      </c>
      <c r="E66" s="32">
        <v>14600</v>
      </c>
      <c r="F66" s="32">
        <v>15050</v>
      </c>
      <c r="G66" s="32">
        <v>8350</v>
      </c>
      <c r="H66" s="32">
        <v>8500</v>
      </c>
      <c r="I66" s="32">
        <v>8650</v>
      </c>
      <c r="J66" s="32">
        <v>8850</v>
      </c>
      <c r="K66" s="32">
        <v>9000</v>
      </c>
      <c r="L66" s="32">
        <v>9200</v>
      </c>
      <c r="M66" s="32">
        <v>9350</v>
      </c>
      <c r="N66" s="32">
        <v>9550</v>
      </c>
      <c r="O66" s="32">
        <v>9750</v>
      </c>
      <c r="P66" s="32"/>
    </row>
    <row r="67" spans="1:16" x14ac:dyDescent="0.15">
      <c r="A67" s="33" t="s">
        <v>313</v>
      </c>
      <c r="B67" s="32">
        <v>25100</v>
      </c>
      <c r="C67" s="32">
        <v>25900</v>
      </c>
      <c r="D67" s="32">
        <v>27700</v>
      </c>
      <c r="E67" s="32">
        <v>29200</v>
      </c>
      <c r="F67" s="32">
        <v>30100</v>
      </c>
      <c r="G67" s="32">
        <v>16700</v>
      </c>
      <c r="H67" s="32">
        <v>17000</v>
      </c>
      <c r="I67" s="32">
        <v>17300</v>
      </c>
      <c r="J67" s="32">
        <v>17700</v>
      </c>
      <c r="K67" s="32">
        <v>18000</v>
      </c>
      <c r="L67" s="32">
        <v>18400</v>
      </c>
      <c r="M67" s="32">
        <v>18700</v>
      </c>
      <c r="N67" s="32">
        <v>19100</v>
      </c>
      <c r="O67" s="32">
        <v>19500</v>
      </c>
      <c r="P67" s="32"/>
    </row>
    <row r="68" spans="1:16" x14ac:dyDescent="0.15">
      <c r="A68" s="33" t="s">
        <v>294</v>
      </c>
      <c r="B68" s="32">
        <v>18800</v>
      </c>
      <c r="C68" s="32">
        <v>19400</v>
      </c>
      <c r="D68" s="32">
        <v>20800</v>
      </c>
      <c r="E68" s="32">
        <v>21900</v>
      </c>
      <c r="F68" s="32">
        <v>22600</v>
      </c>
      <c r="G68" s="32">
        <v>12250</v>
      </c>
      <c r="H68" s="32">
        <v>12450</v>
      </c>
      <c r="I68" s="32">
        <v>12700</v>
      </c>
      <c r="J68" s="32">
        <v>12950</v>
      </c>
      <c r="K68" s="32">
        <v>13200</v>
      </c>
      <c r="L68" s="32">
        <v>13500</v>
      </c>
      <c r="M68" s="32">
        <v>13750</v>
      </c>
      <c r="N68" s="32">
        <v>14000</v>
      </c>
      <c r="O68" s="32">
        <v>14300</v>
      </c>
      <c r="P68" s="32"/>
    </row>
    <row r="69" spans="1:16" x14ac:dyDescent="0.15">
      <c r="A69" s="33" t="s">
        <v>299</v>
      </c>
      <c r="B69" s="32">
        <v>12550</v>
      </c>
      <c r="C69" s="32">
        <v>12950</v>
      </c>
      <c r="D69" s="32">
        <v>13850</v>
      </c>
      <c r="E69" s="32">
        <v>14600</v>
      </c>
      <c r="F69" s="32">
        <v>15050</v>
      </c>
      <c r="G69" s="32">
        <v>8350</v>
      </c>
      <c r="H69" s="32">
        <v>8500</v>
      </c>
      <c r="I69" s="32">
        <v>8650</v>
      </c>
      <c r="J69" s="32">
        <v>8850</v>
      </c>
      <c r="K69" s="32">
        <v>9000</v>
      </c>
      <c r="L69" s="32">
        <v>9200</v>
      </c>
      <c r="M69" s="32">
        <v>9350</v>
      </c>
      <c r="N69" s="32">
        <v>9550</v>
      </c>
      <c r="O69" s="32">
        <v>9750</v>
      </c>
      <c r="P69" s="32"/>
    </row>
    <row r="70" spans="1:16" x14ac:dyDescent="0.15">
      <c r="A70" s="33" t="s">
        <v>312</v>
      </c>
      <c r="B70" s="32">
        <v>1100</v>
      </c>
      <c r="C70" s="32">
        <v>1150</v>
      </c>
      <c r="D70" s="32">
        <v>1250</v>
      </c>
      <c r="E70" s="32">
        <v>1300</v>
      </c>
      <c r="F70" s="32">
        <v>1350</v>
      </c>
      <c r="G70" s="32">
        <v>1350</v>
      </c>
      <c r="H70" s="32">
        <v>1400</v>
      </c>
      <c r="I70" s="32">
        <v>1400</v>
      </c>
      <c r="J70" s="32">
        <v>1450</v>
      </c>
      <c r="K70" s="32">
        <v>1500</v>
      </c>
      <c r="L70" s="32">
        <v>1500</v>
      </c>
      <c r="M70" s="32">
        <v>1550</v>
      </c>
      <c r="N70" s="32">
        <v>1550</v>
      </c>
      <c r="O70" s="32">
        <v>1600</v>
      </c>
      <c r="P70" s="32"/>
    </row>
    <row r="71" spans="1:16" x14ac:dyDescent="0.15">
      <c r="A71" s="24"/>
      <c r="B71" s="32"/>
      <c r="C71" s="32"/>
      <c r="D71" s="32"/>
      <c r="E71" s="32"/>
      <c r="F71" s="32"/>
      <c r="G71" s="32"/>
      <c r="H71" s="32"/>
      <c r="I71" s="32"/>
      <c r="J71" s="32"/>
      <c r="K71" s="32"/>
      <c r="L71" s="32"/>
      <c r="M71" s="32"/>
      <c r="N71" s="32"/>
      <c r="O71" s="32"/>
      <c r="P71" s="32"/>
    </row>
    <row r="72" spans="1:16" x14ac:dyDescent="0.15">
      <c r="A72" s="28" t="s">
        <v>311</v>
      </c>
      <c r="B72" s="32"/>
      <c r="C72" s="32"/>
      <c r="D72" s="32"/>
      <c r="E72" s="32"/>
      <c r="F72" s="32"/>
      <c r="G72" s="32"/>
      <c r="H72" s="32"/>
      <c r="I72" s="32"/>
      <c r="J72" s="32"/>
      <c r="K72" s="32"/>
      <c r="L72" s="32"/>
      <c r="M72" s="32"/>
      <c r="N72" s="32"/>
      <c r="O72" s="32"/>
      <c r="P72" s="32"/>
    </row>
    <row r="73" spans="1:16" x14ac:dyDescent="0.15">
      <c r="A73" s="33" t="s">
        <v>310</v>
      </c>
      <c r="B73" s="32">
        <v>1700</v>
      </c>
      <c r="C73" s="32">
        <v>1750</v>
      </c>
      <c r="D73" s="32">
        <v>1850</v>
      </c>
      <c r="E73" s="32">
        <v>1950</v>
      </c>
      <c r="F73" s="32">
        <v>2000</v>
      </c>
      <c r="G73" s="32">
        <v>2050</v>
      </c>
      <c r="H73" s="32">
        <v>2100</v>
      </c>
      <c r="I73" s="32">
        <v>2150</v>
      </c>
      <c r="J73" s="32">
        <v>2200</v>
      </c>
      <c r="K73" s="32">
        <v>2250</v>
      </c>
      <c r="L73" s="32">
        <v>2300</v>
      </c>
      <c r="M73" s="32">
        <v>2300</v>
      </c>
      <c r="N73" s="32">
        <v>2350</v>
      </c>
      <c r="O73" s="32">
        <v>2400</v>
      </c>
      <c r="P73" s="32"/>
    </row>
    <row r="74" spans="1:16" x14ac:dyDescent="0.15">
      <c r="A74" s="33" t="s">
        <v>309</v>
      </c>
      <c r="B74" s="32">
        <v>1350</v>
      </c>
      <c r="C74" s="32">
        <v>1400</v>
      </c>
      <c r="D74" s="32">
        <v>1500</v>
      </c>
      <c r="E74" s="32">
        <v>1550</v>
      </c>
      <c r="F74" s="32">
        <v>1600</v>
      </c>
      <c r="G74" s="32">
        <v>1650</v>
      </c>
      <c r="H74" s="32">
        <v>1700</v>
      </c>
      <c r="I74" s="32">
        <v>1700</v>
      </c>
      <c r="J74" s="32">
        <v>1750</v>
      </c>
      <c r="K74" s="32">
        <v>1800</v>
      </c>
      <c r="L74" s="32">
        <v>1800</v>
      </c>
      <c r="M74" s="32">
        <v>1850</v>
      </c>
      <c r="N74" s="32">
        <v>1900</v>
      </c>
      <c r="O74" s="32">
        <v>1950</v>
      </c>
      <c r="P74" s="24"/>
    </row>
    <row r="75" spans="1:16" x14ac:dyDescent="0.15">
      <c r="A75" s="24"/>
      <c r="B75" s="32"/>
      <c r="C75" s="32"/>
      <c r="D75" s="32"/>
      <c r="E75" s="32"/>
      <c r="F75" s="32"/>
      <c r="G75" s="32"/>
      <c r="H75" s="32"/>
      <c r="I75" s="32"/>
      <c r="J75" s="32"/>
      <c r="K75" s="32"/>
      <c r="L75" s="32"/>
      <c r="M75" s="24"/>
      <c r="N75" s="32"/>
      <c r="O75" s="24"/>
      <c r="P75" s="24"/>
    </row>
    <row r="76" spans="1:16" x14ac:dyDescent="0.15">
      <c r="A76" s="28" t="s">
        <v>308</v>
      </c>
      <c r="B76" s="24"/>
      <c r="C76" s="24"/>
      <c r="D76" s="24"/>
      <c r="E76" s="24"/>
      <c r="F76" s="24"/>
      <c r="G76" s="24"/>
      <c r="H76" s="24"/>
      <c r="I76" s="24"/>
      <c r="J76" s="24"/>
      <c r="K76" s="24"/>
      <c r="L76" s="24"/>
      <c r="M76" s="24"/>
      <c r="N76" s="24"/>
      <c r="O76" s="24"/>
      <c r="P76" s="32"/>
    </row>
    <row r="77" spans="1:16" x14ac:dyDescent="0.15">
      <c r="A77" s="33" t="s">
        <v>300</v>
      </c>
      <c r="B77" s="32">
        <v>0</v>
      </c>
      <c r="C77" s="32">
        <v>0</v>
      </c>
      <c r="D77" s="32">
        <v>0</v>
      </c>
      <c r="E77" s="32">
        <v>0</v>
      </c>
      <c r="F77" s="32">
        <v>0</v>
      </c>
      <c r="G77" s="32">
        <v>341700</v>
      </c>
      <c r="H77" s="32">
        <v>348550</v>
      </c>
      <c r="I77" s="32">
        <v>355250</v>
      </c>
      <c r="J77" s="32">
        <v>362100</v>
      </c>
      <c r="K77" s="32">
        <v>369200</v>
      </c>
      <c r="L77" s="32">
        <v>376550</v>
      </c>
      <c r="M77" s="32">
        <v>384050</v>
      </c>
      <c r="N77" s="32">
        <v>391700</v>
      </c>
      <c r="O77" s="32">
        <v>399550</v>
      </c>
      <c r="P77" s="32"/>
    </row>
    <row r="78" spans="1:16" x14ac:dyDescent="0.15">
      <c r="A78" s="33" t="s">
        <v>295</v>
      </c>
      <c r="B78" s="32">
        <v>0</v>
      </c>
      <c r="C78" s="32">
        <v>0</v>
      </c>
      <c r="D78" s="32">
        <v>0</v>
      </c>
      <c r="E78" s="32">
        <v>0</v>
      </c>
      <c r="F78" s="32">
        <v>0</v>
      </c>
      <c r="G78" s="32">
        <v>410050</v>
      </c>
      <c r="H78" s="32">
        <v>418250</v>
      </c>
      <c r="I78" s="32">
        <v>426300</v>
      </c>
      <c r="J78" s="32">
        <v>434550</v>
      </c>
      <c r="K78" s="32">
        <v>443050</v>
      </c>
      <c r="L78" s="32">
        <v>451850</v>
      </c>
      <c r="M78" s="32">
        <v>460850</v>
      </c>
      <c r="N78" s="32">
        <v>470050</v>
      </c>
      <c r="O78" s="32">
        <v>479450</v>
      </c>
      <c r="P78" s="32"/>
    </row>
    <row r="79" spans="1:16" x14ac:dyDescent="0.15">
      <c r="A79" s="33" t="s">
        <v>294</v>
      </c>
      <c r="B79" s="32">
        <v>0</v>
      </c>
      <c r="C79" s="32">
        <v>0</v>
      </c>
      <c r="D79" s="32">
        <v>0</v>
      </c>
      <c r="E79" s="32">
        <v>0</v>
      </c>
      <c r="F79" s="32">
        <v>0</v>
      </c>
      <c r="G79" s="32">
        <v>375900</v>
      </c>
      <c r="H79" s="32">
        <v>383400</v>
      </c>
      <c r="I79" s="32">
        <v>390750</v>
      </c>
      <c r="J79" s="32">
        <v>398300</v>
      </c>
      <c r="K79" s="32">
        <v>406150</v>
      </c>
      <c r="L79" s="32">
        <v>414200</v>
      </c>
      <c r="M79" s="32">
        <v>422450</v>
      </c>
      <c r="N79" s="32">
        <v>430850</v>
      </c>
      <c r="O79" s="32">
        <v>439500</v>
      </c>
      <c r="P79" s="32"/>
    </row>
    <row r="80" spans="1:16" x14ac:dyDescent="0.15">
      <c r="A80" s="33" t="s">
        <v>299</v>
      </c>
      <c r="B80" s="32">
        <v>0</v>
      </c>
      <c r="C80" s="32">
        <v>0</v>
      </c>
      <c r="D80" s="32">
        <v>0</v>
      </c>
      <c r="E80" s="32">
        <v>0</v>
      </c>
      <c r="F80" s="32">
        <v>0</v>
      </c>
      <c r="G80" s="32">
        <v>205000</v>
      </c>
      <c r="H80" s="32">
        <v>209100</v>
      </c>
      <c r="I80" s="32">
        <v>213150</v>
      </c>
      <c r="J80" s="32">
        <v>217250</v>
      </c>
      <c r="K80" s="32">
        <v>221500</v>
      </c>
      <c r="L80" s="32">
        <v>225900</v>
      </c>
      <c r="M80" s="32">
        <v>230400</v>
      </c>
      <c r="N80" s="32">
        <v>235000</v>
      </c>
      <c r="O80" s="32">
        <v>239700</v>
      </c>
      <c r="P80" s="24"/>
    </row>
    <row r="81" spans="1:16" x14ac:dyDescent="0.15">
      <c r="A81" s="35"/>
      <c r="B81" s="32"/>
      <c r="C81" s="32"/>
      <c r="D81" s="32"/>
      <c r="E81" s="32"/>
      <c r="F81" s="32"/>
      <c r="G81" s="32"/>
      <c r="H81" s="32"/>
      <c r="I81" s="32"/>
      <c r="J81" s="32"/>
      <c r="K81" s="32"/>
      <c r="L81" s="32"/>
      <c r="M81" s="24"/>
      <c r="N81" s="32"/>
      <c r="O81" s="24"/>
      <c r="P81" s="24"/>
    </row>
    <row r="82" spans="1:16" x14ac:dyDescent="0.15">
      <c r="A82" s="28" t="s">
        <v>307</v>
      </c>
      <c r="B82" s="32"/>
      <c r="C82" s="32"/>
      <c r="D82" s="32"/>
      <c r="E82" s="32"/>
      <c r="F82" s="32"/>
      <c r="G82" s="32"/>
      <c r="H82" s="32"/>
      <c r="I82" s="32"/>
      <c r="J82" s="32"/>
      <c r="K82" s="32"/>
      <c r="L82" s="32"/>
      <c r="M82" s="24"/>
      <c r="N82" s="32"/>
      <c r="O82" s="24"/>
      <c r="P82" s="32"/>
    </row>
    <row r="83" spans="1:16" x14ac:dyDescent="0.15">
      <c r="A83" s="33" t="s">
        <v>300</v>
      </c>
      <c r="B83" s="32">
        <v>0</v>
      </c>
      <c r="C83" s="32">
        <v>0</v>
      </c>
      <c r="D83" s="32">
        <v>0</v>
      </c>
      <c r="E83" s="32">
        <v>0</v>
      </c>
      <c r="F83" s="32">
        <v>0</v>
      </c>
      <c r="G83" s="32">
        <v>341700</v>
      </c>
      <c r="H83" s="32">
        <v>348550</v>
      </c>
      <c r="I83" s="32">
        <v>355250</v>
      </c>
      <c r="J83" s="32">
        <v>362100</v>
      </c>
      <c r="K83" s="32">
        <v>369200</v>
      </c>
      <c r="L83" s="32">
        <v>376550</v>
      </c>
      <c r="M83" s="32">
        <v>384050</v>
      </c>
      <c r="N83" s="32">
        <v>391700</v>
      </c>
      <c r="O83" s="32">
        <v>399550</v>
      </c>
      <c r="P83" s="32"/>
    </row>
    <row r="84" spans="1:16" x14ac:dyDescent="0.15">
      <c r="A84" s="33" t="s">
        <v>295</v>
      </c>
      <c r="B84" s="32">
        <v>0</v>
      </c>
      <c r="C84" s="32">
        <v>0</v>
      </c>
      <c r="D84" s="32">
        <v>0</v>
      </c>
      <c r="E84" s="32">
        <v>0</v>
      </c>
      <c r="F84" s="32">
        <v>0</v>
      </c>
      <c r="G84" s="32">
        <v>410050</v>
      </c>
      <c r="H84" s="32">
        <v>418250</v>
      </c>
      <c r="I84" s="32">
        <v>426300</v>
      </c>
      <c r="J84" s="32">
        <v>434550</v>
      </c>
      <c r="K84" s="32">
        <v>443050</v>
      </c>
      <c r="L84" s="32">
        <v>451850</v>
      </c>
      <c r="M84" s="32">
        <v>460850</v>
      </c>
      <c r="N84" s="32">
        <v>470050</v>
      </c>
      <c r="O84" s="32">
        <v>479450</v>
      </c>
      <c r="P84" s="32"/>
    </row>
    <row r="85" spans="1:16" x14ac:dyDescent="0.15">
      <c r="A85" s="33" t="s">
        <v>294</v>
      </c>
      <c r="B85" s="32">
        <v>0</v>
      </c>
      <c r="C85" s="32">
        <v>0</v>
      </c>
      <c r="D85" s="32">
        <v>0</v>
      </c>
      <c r="E85" s="32">
        <v>0</v>
      </c>
      <c r="F85" s="32">
        <v>0</v>
      </c>
      <c r="G85" s="32">
        <v>375900</v>
      </c>
      <c r="H85" s="32">
        <v>383400</v>
      </c>
      <c r="I85" s="32">
        <v>390750</v>
      </c>
      <c r="J85" s="32">
        <v>398300</v>
      </c>
      <c r="K85" s="32">
        <v>406150</v>
      </c>
      <c r="L85" s="32">
        <v>414200</v>
      </c>
      <c r="M85" s="32">
        <v>422450</v>
      </c>
      <c r="N85" s="32">
        <v>430850</v>
      </c>
      <c r="O85" s="32">
        <v>439500</v>
      </c>
      <c r="P85" s="32"/>
    </row>
    <row r="86" spans="1:16" x14ac:dyDescent="0.15">
      <c r="A86" s="33" t="s">
        <v>299</v>
      </c>
      <c r="B86" s="32">
        <v>0</v>
      </c>
      <c r="C86" s="32">
        <v>0</v>
      </c>
      <c r="D86" s="32">
        <v>0</v>
      </c>
      <c r="E86" s="32">
        <v>0</v>
      </c>
      <c r="F86" s="32">
        <v>0</v>
      </c>
      <c r="G86" s="32">
        <v>205000</v>
      </c>
      <c r="H86" s="32">
        <v>209100</v>
      </c>
      <c r="I86" s="32">
        <v>213150</v>
      </c>
      <c r="J86" s="32">
        <v>217250</v>
      </c>
      <c r="K86" s="32">
        <v>221500</v>
      </c>
      <c r="L86" s="32">
        <v>225900</v>
      </c>
      <c r="M86" s="32">
        <v>230400</v>
      </c>
      <c r="N86" s="32">
        <v>235000</v>
      </c>
      <c r="O86" s="32">
        <v>239700</v>
      </c>
      <c r="P86" s="24"/>
    </row>
    <row r="87" spans="1:16" x14ac:dyDescent="0.15">
      <c r="A87" s="24"/>
      <c r="B87" s="24"/>
      <c r="C87" s="24"/>
      <c r="D87" s="24"/>
      <c r="E87" s="24"/>
      <c r="F87" s="24"/>
      <c r="G87" s="24"/>
      <c r="H87" s="24"/>
      <c r="I87" s="24"/>
      <c r="J87" s="24"/>
      <c r="K87" s="24"/>
      <c r="L87" s="24"/>
      <c r="M87" s="24"/>
      <c r="N87" s="24"/>
      <c r="O87" s="24"/>
      <c r="P87" s="24"/>
    </row>
    <row r="88" spans="1:16" x14ac:dyDescent="0.15">
      <c r="A88" s="24"/>
      <c r="B88" s="24"/>
      <c r="C88" s="24"/>
      <c r="D88" s="24"/>
      <c r="E88" s="24"/>
      <c r="F88" s="24"/>
      <c r="G88" s="24"/>
      <c r="H88" s="24"/>
      <c r="I88" s="24"/>
      <c r="J88" s="24"/>
      <c r="K88" s="24"/>
      <c r="L88" s="24"/>
      <c r="M88" s="24"/>
      <c r="N88" s="24"/>
      <c r="O88" s="24"/>
      <c r="P88" s="24"/>
    </row>
    <row r="89" spans="1:16" x14ac:dyDescent="0.15">
      <c r="A89" s="23" t="s">
        <v>306</v>
      </c>
      <c r="B89" s="24"/>
      <c r="C89" s="24"/>
      <c r="D89" s="24"/>
      <c r="E89" s="24"/>
      <c r="F89" s="24"/>
      <c r="G89" s="24"/>
      <c r="H89" s="24"/>
      <c r="I89" s="24"/>
      <c r="J89" s="24"/>
      <c r="K89" s="24"/>
      <c r="L89" s="24"/>
      <c r="M89" s="24"/>
      <c r="N89" s="24"/>
      <c r="O89" s="24"/>
      <c r="P89" s="24"/>
    </row>
    <row r="90" spans="1:16" x14ac:dyDescent="0.15">
      <c r="A90" s="23"/>
      <c r="B90" s="24"/>
      <c r="C90" s="24"/>
      <c r="D90" s="24"/>
      <c r="E90" s="24"/>
      <c r="F90" s="24"/>
      <c r="G90" s="24"/>
      <c r="H90" s="24"/>
      <c r="I90" s="24"/>
      <c r="J90" s="24"/>
      <c r="K90" s="24"/>
      <c r="L90" s="24"/>
      <c r="M90" s="24"/>
      <c r="N90" s="24"/>
      <c r="O90" s="24"/>
      <c r="P90" s="24"/>
    </row>
    <row r="91" spans="1:16" x14ac:dyDescent="0.15">
      <c r="A91" s="28" t="s">
        <v>305</v>
      </c>
      <c r="B91" s="24"/>
      <c r="C91" s="24"/>
      <c r="D91" s="24"/>
      <c r="E91" s="24"/>
      <c r="F91" s="24"/>
      <c r="G91" s="24"/>
      <c r="H91" s="24"/>
      <c r="I91" s="24"/>
      <c r="J91" s="24"/>
      <c r="K91" s="24"/>
      <c r="L91" s="24"/>
      <c r="M91" s="24"/>
      <c r="N91" s="24"/>
      <c r="O91" s="24"/>
      <c r="P91" s="14"/>
    </row>
    <row r="92" spans="1:16" x14ac:dyDescent="0.15">
      <c r="A92" s="31" t="s">
        <v>304</v>
      </c>
      <c r="B92" s="14">
        <v>26</v>
      </c>
      <c r="C92" s="14">
        <v>26</v>
      </c>
      <c r="D92" s="14">
        <v>26</v>
      </c>
      <c r="E92" s="14">
        <v>26</v>
      </c>
      <c r="F92" s="14">
        <v>26</v>
      </c>
      <c r="G92" s="14">
        <v>26</v>
      </c>
      <c r="H92" s="14">
        <v>26</v>
      </c>
      <c r="I92" s="14">
        <v>26</v>
      </c>
      <c r="J92" s="14">
        <v>26</v>
      </c>
      <c r="K92" s="14">
        <v>26</v>
      </c>
      <c r="L92" s="14">
        <v>26</v>
      </c>
      <c r="M92" s="14">
        <v>26</v>
      </c>
      <c r="N92" s="14">
        <v>26</v>
      </c>
      <c r="O92" s="14">
        <v>26</v>
      </c>
      <c r="P92" s="14"/>
    </row>
    <row r="93" spans="1:16" x14ac:dyDescent="0.15">
      <c r="A93" s="31" t="s">
        <v>303</v>
      </c>
      <c r="B93" s="14">
        <v>28</v>
      </c>
      <c r="C93" s="14">
        <v>28</v>
      </c>
      <c r="D93" s="14">
        <v>28</v>
      </c>
      <c r="E93" s="14">
        <v>28</v>
      </c>
      <c r="F93" s="14">
        <v>28</v>
      </c>
      <c r="G93" s="14">
        <v>28</v>
      </c>
      <c r="H93" s="14">
        <v>28</v>
      </c>
      <c r="I93" s="14">
        <v>28</v>
      </c>
      <c r="J93" s="14">
        <v>28</v>
      </c>
      <c r="K93" s="14">
        <v>28</v>
      </c>
      <c r="L93" s="14">
        <v>28</v>
      </c>
      <c r="M93" s="14">
        <v>28</v>
      </c>
      <c r="N93" s="14">
        <v>28</v>
      </c>
      <c r="O93" s="14">
        <v>28</v>
      </c>
      <c r="P93" s="24"/>
    </row>
    <row r="94" spans="1:16" x14ac:dyDescent="0.15">
      <c r="A94" s="11" t="s">
        <v>302</v>
      </c>
      <c r="B94" s="24"/>
      <c r="C94" s="24"/>
      <c r="D94" s="24"/>
      <c r="E94" s="24"/>
      <c r="F94" s="24"/>
      <c r="G94" s="24"/>
      <c r="H94" s="24"/>
      <c r="I94" s="24"/>
      <c r="J94" s="24"/>
      <c r="K94" s="24"/>
      <c r="L94" s="24"/>
      <c r="M94" s="24"/>
      <c r="N94" s="24"/>
      <c r="O94" s="24"/>
      <c r="P94" s="24"/>
    </row>
    <row r="95" spans="1:16" x14ac:dyDescent="0.15">
      <c r="A95" s="34" t="s">
        <v>301</v>
      </c>
      <c r="B95" s="24"/>
      <c r="C95" s="24"/>
      <c r="D95" s="24"/>
      <c r="E95" s="24"/>
      <c r="F95" s="24"/>
      <c r="G95" s="24"/>
      <c r="H95" s="24"/>
      <c r="I95" s="24"/>
      <c r="J95" s="24"/>
      <c r="K95" s="24"/>
      <c r="L95" s="24"/>
      <c r="M95" s="24"/>
      <c r="N95" s="24"/>
      <c r="O95" s="24"/>
      <c r="P95" s="32"/>
    </row>
    <row r="96" spans="1:16" x14ac:dyDescent="0.15">
      <c r="A96" s="33" t="s">
        <v>300</v>
      </c>
      <c r="B96" s="32">
        <v>199900</v>
      </c>
      <c r="C96" s="32">
        <v>206100</v>
      </c>
      <c r="D96" s="32">
        <v>220700</v>
      </c>
      <c r="E96" s="32">
        <v>232600</v>
      </c>
      <c r="F96" s="32">
        <v>239800</v>
      </c>
      <c r="G96" s="32">
        <v>245400</v>
      </c>
      <c r="H96" s="32">
        <v>250300</v>
      </c>
      <c r="I96" s="32">
        <v>255100</v>
      </c>
      <c r="J96" s="32">
        <v>260000</v>
      </c>
      <c r="K96" s="32">
        <v>265100</v>
      </c>
      <c r="L96" s="32">
        <v>270400</v>
      </c>
      <c r="M96" s="32">
        <v>275700</v>
      </c>
      <c r="N96" s="32">
        <v>281300</v>
      </c>
      <c r="O96" s="32">
        <v>286900</v>
      </c>
      <c r="P96" s="32"/>
    </row>
    <row r="97" spans="1:16" x14ac:dyDescent="0.15">
      <c r="A97" s="33" t="s">
        <v>295</v>
      </c>
      <c r="B97" s="32">
        <v>199900</v>
      </c>
      <c r="C97" s="32">
        <v>206100</v>
      </c>
      <c r="D97" s="32">
        <v>220700</v>
      </c>
      <c r="E97" s="32">
        <v>232600</v>
      </c>
      <c r="F97" s="32">
        <v>239800</v>
      </c>
      <c r="G97" s="32">
        <v>245400</v>
      </c>
      <c r="H97" s="32">
        <v>250300</v>
      </c>
      <c r="I97" s="32">
        <v>255100</v>
      </c>
      <c r="J97" s="32">
        <v>260000</v>
      </c>
      <c r="K97" s="32">
        <v>265100</v>
      </c>
      <c r="L97" s="32">
        <v>270400</v>
      </c>
      <c r="M97" s="32">
        <v>275700</v>
      </c>
      <c r="N97" s="32">
        <v>281300</v>
      </c>
      <c r="O97" s="32">
        <v>286900</v>
      </c>
      <c r="P97" s="32"/>
    </row>
    <row r="98" spans="1:16" x14ac:dyDescent="0.15">
      <c r="A98" s="31" t="s">
        <v>294</v>
      </c>
      <c r="B98" s="32">
        <v>199900</v>
      </c>
      <c r="C98" s="32">
        <v>206100</v>
      </c>
      <c r="D98" s="32">
        <v>220700</v>
      </c>
      <c r="E98" s="32">
        <v>232600</v>
      </c>
      <c r="F98" s="32">
        <v>239800</v>
      </c>
      <c r="G98" s="32">
        <v>245400</v>
      </c>
      <c r="H98" s="32">
        <v>250300</v>
      </c>
      <c r="I98" s="32">
        <v>255100</v>
      </c>
      <c r="J98" s="32">
        <v>260000</v>
      </c>
      <c r="K98" s="32">
        <v>265100</v>
      </c>
      <c r="L98" s="32">
        <v>270400</v>
      </c>
      <c r="M98" s="32">
        <v>275700</v>
      </c>
      <c r="N98" s="32">
        <v>281300</v>
      </c>
      <c r="O98" s="32">
        <v>286900</v>
      </c>
      <c r="P98" s="32"/>
    </row>
    <row r="99" spans="1:16" x14ac:dyDescent="0.15">
      <c r="A99" s="33" t="s">
        <v>299</v>
      </c>
      <c r="B99" s="32">
        <v>99950</v>
      </c>
      <c r="C99" s="32">
        <v>103050</v>
      </c>
      <c r="D99" s="32">
        <v>110350</v>
      </c>
      <c r="E99" s="32">
        <v>116300</v>
      </c>
      <c r="F99" s="32">
        <v>119900</v>
      </c>
      <c r="G99" s="32">
        <v>122700</v>
      </c>
      <c r="H99" s="32">
        <v>125150</v>
      </c>
      <c r="I99" s="32">
        <v>127550</v>
      </c>
      <c r="J99" s="32">
        <v>130000</v>
      </c>
      <c r="K99" s="32">
        <v>132550</v>
      </c>
      <c r="L99" s="32">
        <v>135200</v>
      </c>
      <c r="M99" s="32">
        <v>137850</v>
      </c>
      <c r="N99" s="32">
        <v>140650</v>
      </c>
      <c r="O99" s="32">
        <v>143450</v>
      </c>
      <c r="P99" s="32"/>
    </row>
    <row r="100" spans="1:16" x14ac:dyDescent="0.15">
      <c r="A100" s="11"/>
      <c r="B100" s="32"/>
      <c r="C100" s="32"/>
      <c r="D100" s="32"/>
      <c r="E100" s="32"/>
      <c r="F100" s="32"/>
      <c r="G100" s="32"/>
      <c r="H100" s="32"/>
      <c r="I100" s="32"/>
      <c r="J100" s="32"/>
      <c r="K100" s="32"/>
      <c r="L100" s="32"/>
      <c r="M100" s="32"/>
      <c r="N100" s="32"/>
      <c r="O100" s="32"/>
      <c r="P100" s="32"/>
    </row>
    <row r="101" spans="1:16" x14ac:dyDescent="0.15">
      <c r="A101" s="28" t="s">
        <v>298</v>
      </c>
      <c r="B101" s="32"/>
      <c r="C101" s="32"/>
      <c r="D101" s="32"/>
      <c r="E101" s="32"/>
      <c r="F101" s="32"/>
      <c r="G101" s="32"/>
      <c r="H101" s="32"/>
      <c r="I101" s="32"/>
      <c r="J101" s="32"/>
      <c r="K101" s="32"/>
      <c r="L101" s="32"/>
      <c r="M101" s="32"/>
      <c r="N101" s="32"/>
      <c r="O101" s="32"/>
      <c r="P101" s="32"/>
    </row>
    <row r="102" spans="1:16" x14ac:dyDescent="0.15">
      <c r="A102" s="33" t="s">
        <v>296</v>
      </c>
      <c r="B102" s="32">
        <v>73600</v>
      </c>
      <c r="C102" s="32">
        <v>75900</v>
      </c>
      <c r="D102" s="32">
        <v>81300</v>
      </c>
      <c r="E102" s="32">
        <v>85700</v>
      </c>
      <c r="F102" s="32">
        <v>88300</v>
      </c>
      <c r="G102" s="32">
        <v>70900</v>
      </c>
      <c r="H102" s="32">
        <v>72400</v>
      </c>
      <c r="I102" s="32">
        <v>73800</v>
      </c>
      <c r="J102" s="32">
        <v>75200</v>
      </c>
      <c r="K102" s="32">
        <v>76700</v>
      </c>
      <c r="L102" s="32">
        <v>78200</v>
      </c>
      <c r="M102" s="32">
        <v>79700</v>
      </c>
      <c r="N102" s="32">
        <v>81300</v>
      </c>
      <c r="O102" s="32">
        <v>82900</v>
      </c>
      <c r="P102" s="32"/>
    </row>
    <row r="103" spans="1:16" x14ac:dyDescent="0.15">
      <c r="A103" s="33" t="s">
        <v>295</v>
      </c>
      <c r="B103" s="32">
        <v>114600</v>
      </c>
      <c r="C103" s="32">
        <v>118100</v>
      </c>
      <c r="D103" s="32">
        <v>126500</v>
      </c>
      <c r="E103" s="32">
        <v>133300</v>
      </c>
      <c r="F103" s="32">
        <v>137500</v>
      </c>
      <c r="G103" s="32">
        <v>110400</v>
      </c>
      <c r="H103" s="32">
        <v>112600</v>
      </c>
      <c r="I103" s="32">
        <v>114800</v>
      </c>
      <c r="J103" s="32">
        <v>117000</v>
      </c>
      <c r="K103" s="32">
        <v>119300</v>
      </c>
      <c r="L103" s="32">
        <v>121700</v>
      </c>
      <c r="M103" s="32">
        <v>124100</v>
      </c>
      <c r="N103" s="32">
        <v>126600</v>
      </c>
      <c r="O103" s="32">
        <v>129100</v>
      </c>
      <c r="P103" s="32"/>
    </row>
    <row r="104" spans="1:16" x14ac:dyDescent="0.15">
      <c r="A104" s="31" t="s">
        <v>294</v>
      </c>
      <c r="B104" s="32">
        <v>73600</v>
      </c>
      <c r="C104" s="32">
        <v>75900</v>
      </c>
      <c r="D104" s="32">
        <v>81300</v>
      </c>
      <c r="E104" s="32">
        <v>85700</v>
      </c>
      <c r="F104" s="32">
        <v>88300</v>
      </c>
      <c r="G104" s="32">
        <v>70900</v>
      </c>
      <c r="H104" s="32">
        <v>72400</v>
      </c>
      <c r="I104" s="32">
        <v>73800</v>
      </c>
      <c r="J104" s="32">
        <v>75200</v>
      </c>
      <c r="K104" s="32">
        <v>76700</v>
      </c>
      <c r="L104" s="32">
        <v>78200</v>
      </c>
      <c r="M104" s="32">
        <v>79700</v>
      </c>
      <c r="N104" s="32">
        <v>81300</v>
      </c>
      <c r="O104" s="32">
        <v>82900</v>
      </c>
      <c r="P104" s="32"/>
    </row>
    <row r="105" spans="1:16" x14ac:dyDescent="0.15">
      <c r="A105" s="33" t="s">
        <v>293</v>
      </c>
      <c r="B105" s="32">
        <v>57300</v>
      </c>
      <c r="C105" s="32">
        <v>59050</v>
      </c>
      <c r="D105" s="32">
        <v>63250</v>
      </c>
      <c r="E105" s="32">
        <v>66650</v>
      </c>
      <c r="F105" s="32">
        <v>68750</v>
      </c>
      <c r="G105" s="32">
        <v>55200</v>
      </c>
      <c r="H105" s="32">
        <v>56300</v>
      </c>
      <c r="I105" s="32">
        <v>57400</v>
      </c>
      <c r="J105" s="32">
        <v>58500</v>
      </c>
      <c r="K105" s="32">
        <v>59650</v>
      </c>
      <c r="L105" s="32">
        <v>60850</v>
      </c>
      <c r="M105" s="32">
        <v>62050</v>
      </c>
      <c r="N105" s="32">
        <v>63300</v>
      </c>
      <c r="O105" s="32">
        <v>64550</v>
      </c>
      <c r="P105" s="32"/>
    </row>
    <row r="106" spans="1:16" x14ac:dyDescent="0.15">
      <c r="A106" s="11"/>
      <c r="B106" s="32"/>
      <c r="C106" s="32"/>
      <c r="D106" s="32"/>
      <c r="E106" s="32"/>
      <c r="F106" s="32"/>
      <c r="G106" s="32"/>
      <c r="H106" s="32"/>
      <c r="I106" s="32"/>
      <c r="J106" s="32"/>
      <c r="K106" s="32"/>
      <c r="L106" s="32"/>
      <c r="M106" s="32"/>
      <c r="N106" s="32"/>
      <c r="O106" s="32"/>
      <c r="P106" s="32"/>
    </row>
    <row r="107" spans="1:16" x14ac:dyDescent="0.15">
      <c r="A107" s="34" t="s">
        <v>297</v>
      </c>
      <c r="B107" s="32"/>
      <c r="C107" s="32"/>
      <c r="D107" s="32"/>
      <c r="E107" s="32"/>
      <c r="F107" s="32"/>
      <c r="G107" s="32"/>
      <c r="H107" s="32"/>
      <c r="I107" s="32"/>
      <c r="J107" s="32"/>
      <c r="K107" s="32"/>
      <c r="L107" s="32"/>
      <c r="M107" s="32"/>
      <c r="N107" s="32"/>
      <c r="O107" s="32"/>
      <c r="P107" s="32"/>
    </row>
    <row r="108" spans="1:16" x14ac:dyDescent="0.15">
      <c r="A108" s="33" t="s">
        <v>296</v>
      </c>
      <c r="B108" s="32">
        <v>523600</v>
      </c>
      <c r="C108" s="32">
        <v>539900</v>
      </c>
      <c r="D108" s="32">
        <v>578150</v>
      </c>
      <c r="E108" s="32">
        <v>609350</v>
      </c>
      <c r="F108" s="32">
        <v>628250</v>
      </c>
      <c r="G108" s="32">
        <v>157700</v>
      </c>
      <c r="H108" s="32">
        <v>160900</v>
      </c>
      <c r="I108" s="32">
        <v>164000</v>
      </c>
      <c r="J108" s="32">
        <v>167100</v>
      </c>
      <c r="K108" s="32">
        <v>170400</v>
      </c>
      <c r="L108" s="32">
        <v>173800</v>
      </c>
      <c r="M108" s="32">
        <v>177300</v>
      </c>
      <c r="N108" s="32">
        <v>180800</v>
      </c>
      <c r="O108" s="32">
        <v>184400</v>
      </c>
      <c r="P108" s="32"/>
    </row>
    <row r="109" spans="1:16" x14ac:dyDescent="0.15">
      <c r="A109" s="33" t="s">
        <v>295</v>
      </c>
      <c r="B109" s="32">
        <v>1047200</v>
      </c>
      <c r="C109" s="32">
        <v>1079800</v>
      </c>
      <c r="D109" s="32">
        <v>1156300</v>
      </c>
      <c r="E109" s="32">
        <v>1218700</v>
      </c>
      <c r="F109" s="32">
        <v>1256500</v>
      </c>
      <c r="G109" s="32">
        <v>210300</v>
      </c>
      <c r="H109" s="32">
        <v>214500</v>
      </c>
      <c r="I109" s="32">
        <v>218600</v>
      </c>
      <c r="J109" s="32">
        <v>222900</v>
      </c>
      <c r="K109" s="32">
        <v>227200</v>
      </c>
      <c r="L109" s="32">
        <v>231700</v>
      </c>
      <c r="M109" s="32">
        <v>236400</v>
      </c>
      <c r="N109" s="32">
        <v>241100</v>
      </c>
      <c r="O109" s="32">
        <v>245900</v>
      </c>
      <c r="P109" s="32"/>
    </row>
    <row r="110" spans="1:16" x14ac:dyDescent="0.15">
      <c r="A110" s="31" t="s">
        <v>294</v>
      </c>
      <c r="B110" s="32">
        <v>523600</v>
      </c>
      <c r="C110" s="32">
        <v>539900</v>
      </c>
      <c r="D110" s="32">
        <v>578150</v>
      </c>
      <c r="E110" s="32">
        <v>609350</v>
      </c>
      <c r="F110" s="32">
        <v>628250</v>
      </c>
      <c r="G110" s="32">
        <v>157700</v>
      </c>
      <c r="H110" s="32">
        <v>160900</v>
      </c>
      <c r="I110" s="32">
        <v>164000</v>
      </c>
      <c r="J110" s="32">
        <v>167100</v>
      </c>
      <c r="K110" s="32">
        <v>170400</v>
      </c>
      <c r="L110" s="32">
        <v>173800</v>
      </c>
      <c r="M110" s="32">
        <v>177300</v>
      </c>
      <c r="N110" s="32">
        <v>180800</v>
      </c>
      <c r="O110" s="32">
        <v>184400</v>
      </c>
      <c r="P110" s="32"/>
    </row>
    <row r="111" spans="1:16" x14ac:dyDescent="0.15">
      <c r="A111" s="33" t="s">
        <v>293</v>
      </c>
      <c r="B111" s="32">
        <v>523600</v>
      </c>
      <c r="C111" s="32">
        <v>539900</v>
      </c>
      <c r="D111" s="32">
        <v>578150</v>
      </c>
      <c r="E111" s="32">
        <v>609350</v>
      </c>
      <c r="F111" s="32">
        <v>628250</v>
      </c>
      <c r="G111" s="32">
        <v>105150</v>
      </c>
      <c r="H111" s="32">
        <v>107250</v>
      </c>
      <c r="I111" s="32">
        <v>109300</v>
      </c>
      <c r="J111" s="32">
        <v>111450</v>
      </c>
      <c r="K111" s="32">
        <v>113600</v>
      </c>
      <c r="L111" s="32">
        <v>115850</v>
      </c>
      <c r="M111" s="32">
        <v>118200</v>
      </c>
      <c r="N111" s="32">
        <v>120550</v>
      </c>
      <c r="O111" s="32">
        <v>122950</v>
      </c>
      <c r="P111" s="24"/>
    </row>
    <row r="112" spans="1:16" x14ac:dyDescent="0.15">
      <c r="A112" s="11"/>
      <c r="B112" s="24"/>
      <c r="C112" s="24"/>
      <c r="D112" s="24"/>
      <c r="E112" s="24"/>
      <c r="F112" s="24"/>
      <c r="G112" s="24"/>
      <c r="H112" s="24"/>
      <c r="I112" s="24"/>
      <c r="J112" s="24"/>
      <c r="K112" s="24"/>
      <c r="L112" s="24"/>
      <c r="M112" s="24"/>
      <c r="N112" s="24"/>
      <c r="O112" s="24"/>
      <c r="P112" s="24"/>
    </row>
    <row r="113" spans="1:16" x14ac:dyDescent="0.15">
      <c r="A113" s="11"/>
      <c r="B113" s="24"/>
      <c r="C113" s="24"/>
      <c r="D113" s="24"/>
      <c r="E113" s="24"/>
      <c r="F113" s="24"/>
      <c r="G113" s="24"/>
      <c r="H113" s="24"/>
      <c r="I113" s="24"/>
      <c r="J113" s="24"/>
      <c r="K113" s="24"/>
      <c r="L113" s="24"/>
      <c r="M113" s="24"/>
      <c r="N113" s="24"/>
      <c r="O113" s="24"/>
      <c r="P113" s="24"/>
    </row>
    <row r="114" spans="1:16" x14ac:dyDescent="0.15">
      <c r="A114" s="23" t="s">
        <v>292</v>
      </c>
      <c r="B114" s="24"/>
      <c r="C114" s="24"/>
      <c r="D114" s="24"/>
      <c r="E114" s="24"/>
      <c r="F114" s="24"/>
      <c r="G114" s="24"/>
      <c r="H114" s="24"/>
      <c r="I114" s="24"/>
      <c r="J114" s="24"/>
      <c r="K114" s="24"/>
      <c r="L114" s="24"/>
      <c r="M114" s="24"/>
      <c r="N114" s="24"/>
      <c r="O114" s="24"/>
      <c r="P114" s="24"/>
    </row>
    <row r="115" spans="1:16" x14ac:dyDescent="0.15">
      <c r="A115" s="11"/>
      <c r="B115" s="24"/>
      <c r="C115" s="24"/>
      <c r="D115" s="24"/>
      <c r="E115" s="24"/>
      <c r="F115" s="24"/>
      <c r="G115" s="24"/>
      <c r="H115" s="24"/>
      <c r="I115" s="24"/>
      <c r="J115" s="24"/>
      <c r="K115" s="24"/>
      <c r="L115" s="24"/>
      <c r="M115" s="24"/>
      <c r="N115" s="24"/>
      <c r="O115" s="24"/>
      <c r="P115" s="24"/>
    </row>
    <row r="116" spans="1:16" x14ac:dyDescent="0.15">
      <c r="A116" s="28" t="s">
        <v>291</v>
      </c>
      <c r="B116" s="24"/>
      <c r="C116" s="24"/>
      <c r="D116" s="24"/>
      <c r="E116" s="24"/>
      <c r="F116" s="24"/>
      <c r="G116" s="24"/>
      <c r="H116" s="24"/>
      <c r="I116" s="24"/>
      <c r="J116" s="24"/>
      <c r="K116" s="24"/>
      <c r="L116" s="24"/>
      <c r="M116" s="24"/>
      <c r="N116" s="24"/>
      <c r="O116" s="24"/>
      <c r="P116" s="32"/>
    </row>
    <row r="117" spans="1:16" ht="15" x14ac:dyDescent="0.15">
      <c r="A117" s="31" t="s">
        <v>290</v>
      </c>
      <c r="B117" s="30" t="s">
        <v>285</v>
      </c>
      <c r="C117" s="32">
        <v>2000</v>
      </c>
      <c r="D117" s="32">
        <v>2000</v>
      </c>
      <c r="E117" s="32">
        <v>2000</v>
      </c>
      <c r="F117" s="32">
        <v>2000</v>
      </c>
      <c r="G117" s="32">
        <v>1000</v>
      </c>
      <c r="H117" s="32">
        <v>1000</v>
      </c>
      <c r="I117" s="32">
        <v>1000</v>
      </c>
      <c r="J117" s="32">
        <v>1000</v>
      </c>
      <c r="K117" s="32">
        <v>1000</v>
      </c>
      <c r="L117" s="32">
        <v>1000</v>
      </c>
      <c r="M117" s="32">
        <v>1000</v>
      </c>
      <c r="N117" s="32">
        <v>1000</v>
      </c>
      <c r="O117" s="32">
        <v>1000</v>
      </c>
      <c r="P117" s="32"/>
    </row>
    <row r="118" spans="1:16" x14ac:dyDescent="0.15">
      <c r="A118" s="31" t="s">
        <v>289</v>
      </c>
      <c r="B118" s="32">
        <v>500</v>
      </c>
      <c r="C118" s="32">
        <v>500</v>
      </c>
      <c r="D118" s="32">
        <v>500</v>
      </c>
      <c r="E118" s="32">
        <v>500</v>
      </c>
      <c r="F118" s="32">
        <v>500</v>
      </c>
      <c r="G118" s="32">
        <v>0</v>
      </c>
      <c r="H118" s="32">
        <v>0</v>
      </c>
      <c r="I118" s="32">
        <v>0</v>
      </c>
      <c r="J118" s="32">
        <v>0</v>
      </c>
      <c r="K118" s="32">
        <v>0</v>
      </c>
      <c r="L118" s="32">
        <v>0</v>
      </c>
      <c r="M118" s="32">
        <v>0</v>
      </c>
      <c r="N118" s="32">
        <v>0</v>
      </c>
      <c r="O118" s="32">
        <v>0</v>
      </c>
      <c r="P118" s="32"/>
    </row>
    <row r="119" spans="1:16" ht="15" x14ac:dyDescent="0.15">
      <c r="A119" s="31" t="s">
        <v>288</v>
      </c>
      <c r="B119" s="30" t="s">
        <v>285</v>
      </c>
      <c r="C119" s="32">
        <v>1500</v>
      </c>
      <c r="D119" s="32">
        <v>1600</v>
      </c>
      <c r="E119" s="32">
        <v>1700</v>
      </c>
      <c r="F119" s="32">
        <v>1700</v>
      </c>
      <c r="G119" s="32">
        <v>0</v>
      </c>
      <c r="H119" s="32">
        <v>0</v>
      </c>
      <c r="I119" s="32">
        <v>0</v>
      </c>
      <c r="J119" s="32">
        <v>0</v>
      </c>
      <c r="K119" s="32">
        <v>0</v>
      </c>
      <c r="L119" s="32">
        <v>0</v>
      </c>
      <c r="M119" s="32">
        <v>0</v>
      </c>
      <c r="N119" s="32">
        <v>0</v>
      </c>
      <c r="O119" s="32">
        <v>0</v>
      </c>
      <c r="P119" s="32"/>
    </row>
    <row r="120" spans="1:16" ht="15" x14ac:dyDescent="0.15">
      <c r="A120" s="31" t="s">
        <v>287</v>
      </c>
      <c r="B120" s="30" t="s">
        <v>285</v>
      </c>
      <c r="C120" s="32">
        <v>2500</v>
      </c>
      <c r="D120" s="32">
        <v>2500</v>
      </c>
      <c r="E120" s="32">
        <v>2500</v>
      </c>
      <c r="F120" s="32">
        <v>2500</v>
      </c>
      <c r="G120" s="32">
        <v>3000</v>
      </c>
      <c r="H120" s="32">
        <v>3000</v>
      </c>
      <c r="I120" s="32">
        <v>3000</v>
      </c>
      <c r="J120" s="32">
        <v>3000</v>
      </c>
      <c r="K120" s="32">
        <v>3000</v>
      </c>
      <c r="L120" s="32">
        <v>3000</v>
      </c>
      <c r="M120" s="32">
        <v>3000</v>
      </c>
      <c r="N120" s="32">
        <v>3000</v>
      </c>
      <c r="O120" s="32">
        <v>3000</v>
      </c>
      <c r="P120" s="29"/>
    </row>
    <row r="121" spans="1:16" ht="15" x14ac:dyDescent="0.15">
      <c r="A121" s="31" t="s">
        <v>286</v>
      </c>
      <c r="B121" s="30" t="s">
        <v>285</v>
      </c>
      <c r="C121" s="29">
        <v>15</v>
      </c>
      <c r="D121" s="29">
        <v>15</v>
      </c>
      <c r="E121" s="29">
        <v>15</v>
      </c>
      <c r="F121" s="29">
        <v>15</v>
      </c>
      <c r="G121" s="29">
        <v>15</v>
      </c>
      <c r="H121" s="29">
        <v>15</v>
      </c>
      <c r="I121" s="29">
        <v>15</v>
      </c>
      <c r="J121" s="29">
        <v>15</v>
      </c>
      <c r="K121" s="29">
        <v>15</v>
      </c>
      <c r="L121" s="29">
        <v>15</v>
      </c>
      <c r="M121" s="29">
        <v>15</v>
      </c>
      <c r="N121" s="29">
        <v>15</v>
      </c>
      <c r="O121" s="29">
        <v>15</v>
      </c>
      <c r="P121" s="24"/>
    </row>
    <row r="122" spans="1:16" x14ac:dyDescent="0.15">
      <c r="A122" s="24"/>
      <c r="B122" s="24"/>
      <c r="C122" s="24"/>
      <c r="D122" s="24"/>
      <c r="E122" s="24"/>
      <c r="F122" s="24"/>
      <c r="G122" s="24"/>
      <c r="H122" s="24"/>
      <c r="I122" s="24"/>
      <c r="J122" s="24"/>
      <c r="K122" s="24"/>
      <c r="L122" s="24"/>
      <c r="M122" s="24"/>
      <c r="N122" s="24"/>
      <c r="O122" s="24"/>
      <c r="P122" s="24"/>
    </row>
    <row r="123" spans="1:16" x14ac:dyDescent="0.15">
      <c r="A123" s="28" t="s">
        <v>284</v>
      </c>
      <c r="B123" s="26"/>
      <c r="C123" s="26"/>
      <c r="D123" s="26"/>
      <c r="E123" s="26"/>
      <c r="F123" s="26"/>
      <c r="G123" s="26"/>
      <c r="H123" s="26"/>
      <c r="I123" s="26"/>
      <c r="J123" s="26"/>
      <c r="K123" s="26"/>
      <c r="L123" s="26"/>
      <c r="M123" s="24"/>
      <c r="N123" s="26"/>
      <c r="O123" s="24"/>
      <c r="P123" s="24"/>
    </row>
    <row r="124" spans="1:16" x14ac:dyDescent="0.15">
      <c r="A124" s="27" t="s">
        <v>283</v>
      </c>
      <c r="B124" s="24"/>
      <c r="C124" s="24"/>
      <c r="D124" s="24"/>
      <c r="E124" s="24"/>
      <c r="F124" s="24"/>
      <c r="G124" s="24"/>
      <c r="H124" s="24"/>
      <c r="I124" s="24"/>
      <c r="J124" s="24"/>
      <c r="K124" s="24"/>
      <c r="L124" s="24"/>
      <c r="M124" s="24"/>
      <c r="N124" s="24"/>
      <c r="O124" s="24"/>
      <c r="P124" s="26"/>
    </row>
    <row r="125" spans="1:16" ht="15" x14ac:dyDescent="0.15">
      <c r="A125" s="25" t="s">
        <v>276</v>
      </c>
      <c r="B125" s="26">
        <v>9810</v>
      </c>
      <c r="C125" s="26">
        <v>7320</v>
      </c>
      <c r="D125" s="26">
        <v>7840</v>
      </c>
      <c r="E125" s="26">
        <v>8260</v>
      </c>
      <c r="F125" s="26">
        <v>8510</v>
      </c>
      <c r="G125" s="26">
        <v>8710</v>
      </c>
      <c r="H125" s="26">
        <v>8890</v>
      </c>
      <c r="I125" s="26">
        <v>9060</v>
      </c>
      <c r="J125" s="26">
        <v>9230</v>
      </c>
      <c r="K125" s="26">
        <v>9410</v>
      </c>
      <c r="L125" s="26">
        <v>9600</v>
      </c>
      <c r="M125" s="26">
        <v>9790</v>
      </c>
      <c r="N125" s="26">
        <v>9990</v>
      </c>
      <c r="O125" s="26">
        <v>10190</v>
      </c>
      <c r="P125" s="26"/>
    </row>
    <row r="126" spans="1:16" x14ac:dyDescent="0.15">
      <c r="A126" s="25" t="s">
        <v>275</v>
      </c>
      <c r="B126" s="26">
        <v>11610</v>
      </c>
      <c r="C126" s="26">
        <v>9160</v>
      </c>
      <c r="D126" s="26">
        <v>9800</v>
      </c>
      <c r="E126" s="26">
        <v>10330</v>
      </c>
      <c r="F126" s="26">
        <v>10650</v>
      </c>
      <c r="G126" s="26">
        <v>10900</v>
      </c>
      <c r="H126" s="26">
        <v>11120</v>
      </c>
      <c r="I126" s="26">
        <v>11330</v>
      </c>
      <c r="J126" s="26">
        <v>11550</v>
      </c>
      <c r="K126" s="26">
        <v>11780</v>
      </c>
      <c r="L126" s="26">
        <v>12010</v>
      </c>
      <c r="M126" s="26">
        <v>12250</v>
      </c>
      <c r="N126" s="26">
        <v>12490</v>
      </c>
      <c r="O126" s="26">
        <v>12740</v>
      </c>
      <c r="P126" s="26"/>
    </row>
    <row r="127" spans="1:16" x14ac:dyDescent="0.15">
      <c r="A127" s="25" t="s">
        <v>274</v>
      </c>
      <c r="B127" s="26">
        <v>17550</v>
      </c>
      <c r="C127" s="26">
        <v>15290</v>
      </c>
      <c r="D127" s="26">
        <v>16370</v>
      </c>
      <c r="E127" s="26">
        <v>17250</v>
      </c>
      <c r="F127" s="26">
        <v>17790</v>
      </c>
      <c r="G127" s="26">
        <v>18200</v>
      </c>
      <c r="H127" s="26">
        <v>18560</v>
      </c>
      <c r="I127" s="26">
        <v>18920</v>
      </c>
      <c r="J127" s="26">
        <v>19290</v>
      </c>
      <c r="K127" s="26">
        <v>19660</v>
      </c>
      <c r="L127" s="26">
        <v>20050</v>
      </c>
      <c r="M127" s="26">
        <v>20450</v>
      </c>
      <c r="N127" s="26">
        <v>20860</v>
      </c>
      <c r="O127" s="26">
        <v>21280</v>
      </c>
      <c r="P127" s="26"/>
    </row>
    <row r="128" spans="1:16" x14ac:dyDescent="0.15">
      <c r="A128" s="25" t="s">
        <v>273</v>
      </c>
      <c r="B128" s="26">
        <v>1502</v>
      </c>
      <c r="C128" s="26">
        <v>560</v>
      </c>
      <c r="D128" s="26">
        <v>600</v>
      </c>
      <c r="E128" s="26">
        <v>632</v>
      </c>
      <c r="F128" s="26">
        <v>651</v>
      </c>
      <c r="G128" s="26">
        <v>666</v>
      </c>
      <c r="H128" s="26">
        <v>680</v>
      </c>
      <c r="I128" s="26">
        <v>693</v>
      </c>
      <c r="J128" s="26">
        <v>706</v>
      </c>
      <c r="K128" s="26">
        <v>720</v>
      </c>
      <c r="L128" s="26">
        <v>734</v>
      </c>
      <c r="M128" s="26">
        <v>749</v>
      </c>
      <c r="N128" s="26">
        <v>764</v>
      </c>
      <c r="O128" s="26">
        <v>780</v>
      </c>
      <c r="P128" s="22"/>
    </row>
    <row r="129" spans="1:16" x14ac:dyDescent="0.15">
      <c r="A129" s="25" t="s">
        <v>282</v>
      </c>
      <c r="B129" s="22">
        <v>15.3</v>
      </c>
      <c r="C129" s="22">
        <v>7.65</v>
      </c>
      <c r="D129" s="22">
        <v>7.65</v>
      </c>
      <c r="E129" s="22">
        <v>7.65</v>
      </c>
      <c r="F129" s="22">
        <v>7.65</v>
      </c>
      <c r="G129" s="22">
        <v>7.65</v>
      </c>
      <c r="H129" s="22">
        <v>7.65</v>
      </c>
      <c r="I129" s="22">
        <v>7.65</v>
      </c>
      <c r="J129" s="22">
        <v>7.65</v>
      </c>
      <c r="K129" s="22">
        <v>7.65</v>
      </c>
      <c r="L129" s="22">
        <v>7.65</v>
      </c>
      <c r="M129" s="22">
        <v>7.65</v>
      </c>
      <c r="N129" s="22">
        <v>7.65</v>
      </c>
      <c r="O129" s="22">
        <v>7.65</v>
      </c>
      <c r="P129" s="22"/>
    </row>
    <row r="130" spans="1:16" x14ac:dyDescent="0.15">
      <c r="A130" s="25" t="s">
        <v>281</v>
      </c>
      <c r="B130" s="22">
        <v>15.3</v>
      </c>
      <c r="C130" s="22">
        <v>7.65</v>
      </c>
      <c r="D130" s="22">
        <v>7.65</v>
      </c>
      <c r="E130" s="22">
        <v>7.65</v>
      </c>
      <c r="F130" s="22">
        <v>7.65</v>
      </c>
      <c r="G130" s="22">
        <v>7.65</v>
      </c>
      <c r="H130" s="22">
        <v>7.65</v>
      </c>
      <c r="I130" s="22">
        <v>7.65</v>
      </c>
      <c r="J130" s="22">
        <v>7.65</v>
      </c>
      <c r="K130" s="22">
        <v>7.65</v>
      </c>
      <c r="L130" s="22">
        <v>7.65</v>
      </c>
      <c r="M130" s="22">
        <v>7.65</v>
      </c>
      <c r="N130" s="22">
        <v>7.65</v>
      </c>
      <c r="O130" s="22">
        <v>7.65</v>
      </c>
      <c r="P130" s="24"/>
    </row>
    <row r="131" spans="1:16" x14ac:dyDescent="0.15">
      <c r="A131" s="24"/>
      <c r="B131" s="24"/>
      <c r="C131" s="24"/>
      <c r="D131" s="24"/>
      <c r="E131" s="24"/>
      <c r="F131" s="24"/>
      <c r="G131" s="24"/>
      <c r="H131" s="24"/>
      <c r="I131" s="24"/>
      <c r="J131" s="24"/>
      <c r="K131" s="24"/>
      <c r="L131" s="24"/>
      <c r="M131" s="24"/>
      <c r="N131" s="24"/>
      <c r="O131" s="24"/>
      <c r="P131" s="24"/>
    </row>
    <row r="132" spans="1:16" x14ac:dyDescent="0.15">
      <c r="A132" s="27" t="s">
        <v>280</v>
      </c>
      <c r="B132" s="24"/>
      <c r="C132" s="24"/>
      <c r="D132" s="24"/>
      <c r="E132" s="24"/>
      <c r="F132" s="24"/>
      <c r="G132" s="24"/>
      <c r="H132" s="24"/>
      <c r="I132" s="24"/>
      <c r="J132" s="24"/>
      <c r="K132" s="24"/>
      <c r="L132" s="24"/>
      <c r="M132" s="24"/>
      <c r="N132" s="24"/>
      <c r="O132" s="24"/>
      <c r="P132" s="26"/>
    </row>
    <row r="133" spans="1:16" ht="15" customHeight="1" x14ac:dyDescent="0.15">
      <c r="A133" s="25" t="s">
        <v>276</v>
      </c>
      <c r="B133" s="26">
        <v>10640</v>
      </c>
      <c r="C133" s="26">
        <v>10980</v>
      </c>
      <c r="D133" s="26">
        <v>11750</v>
      </c>
      <c r="E133" s="26">
        <v>12390</v>
      </c>
      <c r="F133" s="26">
        <v>12770</v>
      </c>
      <c r="G133" s="26">
        <v>13070</v>
      </c>
      <c r="H133" s="26">
        <v>13330</v>
      </c>
      <c r="I133" s="26">
        <v>13580</v>
      </c>
      <c r="J133" s="26">
        <v>13850</v>
      </c>
      <c r="K133" s="26">
        <v>14120</v>
      </c>
      <c r="L133" s="26">
        <v>14400</v>
      </c>
      <c r="M133" s="26">
        <v>14690</v>
      </c>
      <c r="N133" s="26">
        <v>14980</v>
      </c>
      <c r="O133" s="26">
        <v>15280</v>
      </c>
      <c r="P133" s="26"/>
    </row>
    <row r="134" spans="1:16" x14ac:dyDescent="0.15">
      <c r="A134" s="25" t="s">
        <v>275</v>
      </c>
      <c r="B134" s="26">
        <v>19520</v>
      </c>
      <c r="C134" s="26">
        <v>20130</v>
      </c>
      <c r="D134" s="26">
        <v>21560</v>
      </c>
      <c r="E134" s="26">
        <v>22720</v>
      </c>
      <c r="F134" s="26">
        <v>23420</v>
      </c>
      <c r="G134" s="26">
        <v>23970</v>
      </c>
      <c r="H134" s="26">
        <v>24450</v>
      </c>
      <c r="I134" s="26">
        <v>24920</v>
      </c>
      <c r="J134" s="26">
        <v>25400</v>
      </c>
      <c r="K134" s="26">
        <v>25900</v>
      </c>
      <c r="L134" s="26">
        <v>26410</v>
      </c>
      <c r="M134" s="26">
        <v>26930</v>
      </c>
      <c r="N134" s="26">
        <v>27470</v>
      </c>
      <c r="O134" s="26">
        <v>28020</v>
      </c>
      <c r="P134" s="26"/>
    </row>
    <row r="135" spans="1:16" x14ac:dyDescent="0.15">
      <c r="A135" s="25" t="s">
        <v>274</v>
      </c>
      <c r="B135" s="26">
        <v>25470</v>
      </c>
      <c r="C135" s="26">
        <v>26260</v>
      </c>
      <c r="D135" s="26">
        <v>28120</v>
      </c>
      <c r="E135" s="26">
        <v>29640</v>
      </c>
      <c r="F135" s="26">
        <v>30560</v>
      </c>
      <c r="G135" s="26">
        <v>31270</v>
      </c>
      <c r="H135" s="26">
        <v>31890</v>
      </c>
      <c r="I135" s="26">
        <v>32510</v>
      </c>
      <c r="J135" s="26">
        <v>33130</v>
      </c>
      <c r="K135" s="26">
        <v>33780</v>
      </c>
      <c r="L135" s="26">
        <v>34450</v>
      </c>
      <c r="M135" s="26">
        <v>35140</v>
      </c>
      <c r="N135" s="26">
        <v>35840</v>
      </c>
      <c r="O135" s="26">
        <v>36560</v>
      </c>
      <c r="P135" s="26"/>
    </row>
    <row r="136" spans="1:16" x14ac:dyDescent="0.15">
      <c r="A136" s="25" t="s">
        <v>273</v>
      </c>
      <c r="B136" s="26">
        <v>3618</v>
      </c>
      <c r="C136" s="26">
        <v>3733</v>
      </c>
      <c r="D136" s="26">
        <v>3995</v>
      </c>
      <c r="E136" s="26">
        <v>4213</v>
      </c>
      <c r="F136" s="26">
        <v>4342</v>
      </c>
      <c r="G136" s="26">
        <v>4444</v>
      </c>
      <c r="H136" s="26">
        <v>4532</v>
      </c>
      <c r="I136" s="26">
        <v>4617</v>
      </c>
      <c r="J136" s="26">
        <v>4709</v>
      </c>
      <c r="K136" s="26">
        <v>4801</v>
      </c>
      <c r="L136" s="26">
        <v>4896</v>
      </c>
      <c r="M136" s="26">
        <v>4995</v>
      </c>
      <c r="N136" s="26">
        <v>5093</v>
      </c>
      <c r="O136" s="26">
        <v>5195</v>
      </c>
      <c r="P136" s="22"/>
    </row>
    <row r="137" spans="1:16" x14ac:dyDescent="0.15">
      <c r="A137" s="25" t="s">
        <v>272</v>
      </c>
      <c r="B137" s="22">
        <v>34</v>
      </c>
      <c r="C137" s="22">
        <v>34</v>
      </c>
      <c r="D137" s="22">
        <v>34</v>
      </c>
      <c r="E137" s="22">
        <v>34</v>
      </c>
      <c r="F137" s="22">
        <v>34</v>
      </c>
      <c r="G137" s="22">
        <v>34</v>
      </c>
      <c r="H137" s="22">
        <v>34</v>
      </c>
      <c r="I137" s="22">
        <v>34</v>
      </c>
      <c r="J137" s="22">
        <v>34</v>
      </c>
      <c r="K137" s="22">
        <v>34</v>
      </c>
      <c r="L137" s="22">
        <v>34</v>
      </c>
      <c r="M137" s="22">
        <v>34</v>
      </c>
      <c r="N137" s="22">
        <v>34</v>
      </c>
      <c r="O137" s="22">
        <v>34</v>
      </c>
      <c r="P137" s="22"/>
    </row>
    <row r="138" spans="1:16" x14ac:dyDescent="0.15">
      <c r="A138" s="25" t="s">
        <v>271</v>
      </c>
      <c r="B138" s="22">
        <v>15.98</v>
      </c>
      <c r="C138" s="22">
        <v>15.98</v>
      </c>
      <c r="D138" s="22">
        <v>15.98</v>
      </c>
      <c r="E138" s="22">
        <v>15.98</v>
      </c>
      <c r="F138" s="22">
        <v>15.98</v>
      </c>
      <c r="G138" s="22">
        <v>15.98</v>
      </c>
      <c r="H138" s="22">
        <v>15.98</v>
      </c>
      <c r="I138" s="22">
        <v>15.98</v>
      </c>
      <c r="J138" s="22">
        <v>15.98</v>
      </c>
      <c r="K138" s="22">
        <v>15.98</v>
      </c>
      <c r="L138" s="22">
        <v>15.98</v>
      </c>
      <c r="M138" s="22">
        <v>15.98</v>
      </c>
      <c r="N138" s="22">
        <v>15.98</v>
      </c>
      <c r="O138" s="22">
        <v>15.98</v>
      </c>
      <c r="P138" s="24"/>
    </row>
    <row r="139" spans="1:16" x14ac:dyDescent="0.15">
      <c r="A139" s="24"/>
      <c r="B139" s="24"/>
      <c r="C139" s="24"/>
      <c r="D139" s="24"/>
      <c r="E139" s="24"/>
      <c r="F139" s="24"/>
      <c r="G139" s="24"/>
      <c r="H139" s="24"/>
      <c r="I139" s="24"/>
      <c r="J139" s="24"/>
      <c r="K139" s="24"/>
      <c r="L139" s="24"/>
      <c r="M139" s="24"/>
      <c r="N139" s="24"/>
      <c r="O139" s="24"/>
      <c r="P139" s="24"/>
    </row>
    <row r="140" spans="1:16" x14ac:dyDescent="0.15">
      <c r="A140" s="27" t="s">
        <v>279</v>
      </c>
      <c r="B140" s="24"/>
      <c r="C140" s="24"/>
      <c r="D140" s="24"/>
      <c r="E140" s="24"/>
      <c r="F140" s="24"/>
      <c r="G140" s="24"/>
      <c r="H140" s="24"/>
      <c r="I140" s="24"/>
      <c r="J140" s="24"/>
      <c r="K140" s="24"/>
      <c r="L140" s="24"/>
      <c r="M140" s="24"/>
      <c r="N140" s="24"/>
      <c r="O140" s="24"/>
      <c r="P140" s="26"/>
    </row>
    <row r="141" spans="1:16" ht="15" x14ac:dyDescent="0.15">
      <c r="A141" s="25" t="s">
        <v>276</v>
      </c>
      <c r="B141" s="26">
        <v>14950</v>
      </c>
      <c r="C141" s="26">
        <v>15410</v>
      </c>
      <c r="D141" s="26">
        <v>16510</v>
      </c>
      <c r="E141" s="26">
        <v>17400</v>
      </c>
      <c r="F141" s="26">
        <v>17940</v>
      </c>
      <c r="G141" s="26">
        <v>18350</v>
      </c>
      <c r="H141" s="26">
        <v>18720</v>
      </c>
      <c r="I141" s="26">
        <v>19080</v>
      </c>
      <c r="J141" s="26">
        <v>19450</v>
      </c>
      <c r="K141" s="26">
        <v>19830</v>
      </c>
      <c r="L141" s="26">
        <v>20220</v>
      </c>
      <c r="M141" s="26">
        <v>20620</v>
      </c>
      <c r="N141" s="26">
        <v>21040</v>
      </c>
      <c r="O141" s="26">
        <v>21460</v>
      </c>
      <c r="P141" s="26"/>
    </row>
    <row r="142" spans="1:16" x14ac:dyDescent="0.15">
      <c r="A142" s="25" t="s">
        <v>275</v>
      </c>
      <c r="B142" s="26">
        <v>19520</v>
      </c>
      <c r="C142" s="26">
        <v>20130</v>
      </c>
      <c r="D142" s="26">
        <v>21560</v>
      </c>
      <c r="E142" s="26">
        <v>22720</v>
      </c>
      <c r="F142" s="26">
        <v>23420</v>
      </c>
      <c r="G142" s="26">
        <v>23970</v>
      </c>
      <c r="H142" s="26">
        <v>24450</v>
      </c>
      <c r="I142" s="26">
        <v>24920</v>
      </c>
      <c r="J142" s="26">
        <v>25400</v>
      </c>
      <c r="K142" s="26">
        <v>25900</v>
      </c>
      <c r="L142" s="26">
        <v>26410</v>
      </c>
      <c r="M142" s="26">
        <v>26930</v>
      </c>
      <c r="N142" s="26">
        <v>27470</v>
      </c>
      <c r="O142" s="26">
        <v>28020</v>
      </c>
      <c r="P142" s="26"/>
    </row>
    <row r="143" spans="1:16" x14ac:dyDescent="0.15">
      <c r="A143" s="25" t="s">
        <v>274</v>
      </c>
      <c r="B143" s="26">
        <v>25470</v>
      </c>
      <c r="C143" s="26">
        <v>26260</v>
      </c>
      <c r="D143" s="26">
        <v>28120</v>
      </c>
      <c r="E143" s="26">
        <v>29640</v>
      </c>
      <c r="F143" s="26">
        <v>30560</v>
      </c>
      <c r="G143" s="26">
        <v>31270</v>
      </c>
      <c r="H143" s="26">
        <v>31890</v>
      </c>
      <c r="I143" s="26">
        <v>32510</v>
      </c>
      <c r="J143" s="26">
        <v>33130</v>
      </c>
      <c r="K143" s="26">
        <v>33780</v>
      </c>
      <c r="L143" s="26">
        <v>34450</v>
      </c>
      <c r="M143" s="26">
        <v>35140</v>
      </c>
      <c r="N143" s="26">
        <v>35840</v>
      </c>
      <c r="O143" s="26">
        <v>36560</v>
      </c>
      <c r="P143" s="26"/>
    </row>
    <row r="144" spans="1:16" x14ac:dyDescent="0.15">
      <c r="A144" s="25" t="s">
        <v>278</v>
      </c>
      <c r="B144" s="26">
        <v>5980</v>
      </c>
      <c r="C144" s="26">
        <v>6164</v>
      </c>
      <c r="D144" s="26">
        <v>6604</v>
      </c>
      <c r="E144" s="26">
        <v>6960</v>
      </c>
      <c r="F144" s="26">
        <v>7176</v>
      </c>
      <c r="G144" s="26">
        <v>7340</v>
      </c>
      <c r="H144" s="26">
        <v>7488</v>
      </c>
      <c r="I144" s="26">
        <v>7632</v>
      </c>
      <c r="J144" s="26">
        <v>7780</v>
      </c>
      <c r="K144" s="26">
        <v>7932</v>
      </c>
      <c r="L144" s="26">
        <v>8088</v>
      </c>
      <c r="M144" s="26">
        <v>8248</v>
      </c>
      <c r="N144" s="26">
        <v>8416</v>
      </c>
      <c r="O144" s="26">
        <v>8584</v>
      </c>
      <c r="P144" s="22"/>
    </row>
    <row r="145" spans="1:16" x14ac:dyDescent="0.15">
      <c r="A145" s="25" t="s">
        <v>272</v>
      </c>
      <c r="B145" s="22">
        <v>40</v>
      </c>
      <c r="C145" s="22">
        <v>40</v>
      </c>
      <c r="D145" s="22">
        <v>40</v>
      </c>
      <c r="E145" s="22">
        <v>40</v>
      </c>
      <c r="F145" s="22">
        <v>40</v>
      </c>
      <c r="G145" s="22">
        <v>40</v>
      </c>
      <c r="H145" s="22">
        <v>40</v>
      </c>
      <c r="I145" s="22">
        <v>40</v>
      </c>
      <c r="J145" s="22">
        <v>40</v>
      </c>
      <c r="K145" s="22">
        <v>40</v>
      </c>
      <c r="L145" s="22">
        <v>40</v>
      </c>
      <c r="M145" s="22">
        <v>40</v>
      </c>
      <c r="N145" s="22">
        <v>40</v>
      </c>
      <c r="O145" s="22">
        <v>40</v>
      </c>
      <c r="P145" s="22"/>
    </row>
    <row r="146" spans="1:16" x14ac:dyDescent="0.15">
      <c r="A146" s="25" t="s">
        <v>271</v>
      </c>
      <c r="B146" s="22">
        <v>21.06</v>
      </c>
      <c r="C146" s="22">
        <v>21.06</v>
      </c>
      <c r="D146" s="22">
        <v>21.06</v>
      </c>
      <c r="E146" s="22">
        <v>21.06</v>
      </c>
      <c r="F146" s="22">
        <v>21.06</v>
      </c>
      <c r="G146" s="22">
        <v>21.06</v>
      </c>
      <c r="H146" s="22">
        <v>21.06</v>
      </c>
      <c r="I146" s="22">
        <v>21.06</v>
      </c>
      <c r="J146" s="22">
        <v>21.06</v>
      </c>
      <c r="K146" s="22">
        <v>21.06</v>
      </c>
      <c r="L146" s="22">
        <v>21.06</v>
      </c>
      <c r="M146" s="22">
        <v>21.06</v>
      </c>
      <c r="N146" s="22">
        <v>21.06</v>
      </c>
      <c r="O146" s="22">
        <v>21.06</v>
      </c>
      <c r="P146" s="24"/>
    </row>
    <row r="147" spans="1:16" x14ac:dyDescent="0.15">
      <c r="A147" s="11"/>
      <c r="B147" s="24"/>
      <c r="C147" s="24"/>
      <c r="D147" s="24"/>
      <c r="E147" s="24"/>
      <c r="F147" s="24"/>
      <c r="G147" s="24"/>
      <c r="H147" s="24"/>
      <c r="I147" s="24"/>
      <c r="J147" s="24"/>
      <c r="K147" s="24"/>
      <c r="L147" s="24"/>
      <c r="M147" s="24"/>
      <c r="N147" s="24"/>
      <c r="O147" s="24"/>
      <c r="P147" s="24"/>
    </row>
    <row r="148" spans="1:16" x14ac:dyDescent="0.15">
      <c r="A148" s="27" t="s">
        <v>277</v>
      </c>
      <c r="B148" s="24"/>
      <c r="C148" s="24"/>
      <c r="D148" s="24"/>
      <c r="E148" s="24"/>
      <c r="F148" s="24"/>
      <c r="G148" s="24"/>
      <c r="H148" s="24"/>
      <c r="I148" s="24"/>
      <c r="J148" s="24"/>
      <c r="K148" s="24"/>
      <c r="L148" s="24"/>
      <c r="M148" s="24"/>
      <c r="N148" s="24"/>
      <c r="O148" s="24"/>
      <c r="P148" s="26"/>
    </row>
    <row r="149" spans="1:16" ht="15" x14ac:dyDescent="0.15">
      <c r="A149" s="25" t="s">
        <v>276</v>
      </c>
      <c r="B149" s="26">
        <v>14950</v>
      </c>
      <c r="C149" s="26">
        <v>15410</v>
      </c>
      <c r="D149" s="26">
        <v>16510</v>
      </c>
      <c r="E149" s="26">
        <v>17400</v>
      </c>
      <c r="F149" s="26">
        <v>17940</v>
      </c>
      <c r="G149" s="26">
        <v>18350</v>
      </c>
      <c r="H149" s="26">
        <v>18720</v>
      </c>
      <c r="I149" s="26">
        <v>19080</v>
      </c>
      <c r="J149" s="26">
        <v>19450</v>
      </c>
      <c r="K149" s="26">
        <v>19830</v>
      </c>
      <c r="L149" s="26">
        <v>20220</v>
      </c>
      <c r="M149" s="26">
        <v>20620</v>
      </c>
      <c r="N149" s="26">
        <v>21040</v>
      </c>
      <c r="O149" s="26">
        <v>21460</v>
      </c>
      <c r="P149" s="26"/>
    </row>
    <row r="150" spans="1:16" x14ac:dyDescent="0.15">
      <c r="A150" s="25" t="s">
        <v>275</v>
      </c>
      <c r="B150" s="26">
        <v>19520</v>
      </c>
      <c r="C150" s="26">
        <v>20130</v>
      </c>
      <c r="D150" s="26">
        <v>21560</v>
      </c>
      <c r="E150" s="26">
        <v>22720</v>
      </c>
      <c r="F150" s="26">
        <v>23420</v>
      </c>
      <c r="G150" s="26">
        <v>23970</v>
      </c>
      <c r="H150" s="26">
        <v>24450</v>
      </c>
      <c r="I150" s="26">
        <v>24920</v>
      </c>
      <c r="J150" s="26">
        <v>25400</v>
      </c>
      <c r="K150" s="26">
        <v>25900</v>
      </c>
      <c r="L150" s="26">
        <v>26410</v>
      </c>
      <c r="M150" s="26">
        <v>26930</v>
      </c>
      <c r="N150" s="26">
        <v>27470</v>
      </c>
      <c r="O150" s="26">
        <v>28020</v>
      </c>
      <c r="P150" s="26"/>
    </row>
    <row r="151" spans="1:16" x14ac:dyDescent="0.15">
      <c r="A151" s="25" t="s">
        <v>274</v>
      </c>
      <c r="B151" s="26">
        <v>25470</v>
      </c>
      <c r="C151" s="26">
        <v>26260</v>
      </c>
      <c r="D151" s="26">
        <v>28120</v>
      </c>
      <c r="E151" s="26">
        <v>29640</v>
      </c>
      <c r="F151" s="26">
        <v>30560</v>
      </c>
      <c r="G151" s="26">
        <v>31270</v>
      </c>
      <c r="H151" s="26">
        <v>31890</v>
      </c>
      <c r="I151" s="26">
        <v>32510</v>
      </c>
      <c r="J151" s="26">
        <v>33130</v>
      </c>
      <c r="K151" s="26">
        <v>33780</v>
      </c>
      <c r="L151" s="26">
        <v>34450</v>
      </c>
      <c r="M151" s="26">
        <v>35140</v>
      </c>
      <c r="N151" s="26">
        <v>35840</v>
      </c>
      <c r="O151" s="26">
        <v>36560</v>
      </c>
      <c r="P151" s="26"/>
    </row>
    <row r="152" spans="1:16" x14ac:dyDescent="0.15">
      <c r="A152" s="25" t="s">
        <v>273</v>
      </c>
      <c r="B152" s="26">
        <v>6728</v>
      </c>
      <c r="C152" s="26">
        <v>6935</v>
      </c>
      <c r="D152" s="26">
        <v>7430</v>
      </c>
      <c r="E152" s="26">
        <v>7830</v>
      </c>
      <c r="F152" s="26">
        <v>8073</v>
      </c>
      <c r="G152" s="26">
        <v>8258</v>
      </c>
      <c r="H152" s="26">
        <v>8424</v>
      </c>
      <c r="I152" s="26">
        <v>8586</v>
      </c>
      <c r="J152" s="26">
        <v>8752</v>
      </c>
      <c r="K152" s="26">
        <v>8924</v>
      </c>
      <c r="L152" s="26">
        <v>9099</v>
      </c>
      <c r="M152" s="26">
        <v>9279</v>
      </c>
      <c r="N152" s="26">
        <v>9468</v>
      </c>
      <c r="O152" s="26">
        <v>9657</v>
      </c>
      <c r="P152" s="22"/>
    </row>
    <row r="153" spans="1:16" x14ac:dyDescent="0.15">
      <c r="A153" s="25" t="s">
        <v>272</v>
      </c>
      <c r="B153" s="22">
        <v>45</v>
      </c>
      <c r="C153" s="22">
        <v>45</v>
      </c>
      <c r="D153" s="22">
        <v>45</v>
      </c>
      <c r="E153" s="22">
        <v>45</v>
      </c>
      <c r="F153" s="22">
        <v>45</v>
      </c>
      <c r="G153" s="22">
        <v>45</v>
      </c>
      <c r="H153" s="22">
        <v>45</v>
      </c>
      <c r="I153" s="22">
        <v>45</v>
      </c>
      <c r="J153" s="22">
        <v>45</v>
      </c>
      <c r="K153" s="22">
        <v>45</v>
      </c>
      <c r="L153" s="22">
        <v>45</v>
      </c>
      <c r="M153" s="22">
        <v>45</v>
      </c>
      <c r="N153" s="22">
        <v>45</v>
      </c>
      <c r="O153" s="22">
        <v>45</v>
      </c>
      <c r="P153" s="22"/>
    </row>
    <row r="154" spans="1:16" x14ac:dyDescent="0.15">
      <c r="A154" s="25" t="s">
        <v>271</v>
      </c>
      <c r="B154" s="22">
        <v>21.06</v>
      </c>
      <c r="C154" s="22">
        <v>21.06</v>
      </c>
      <c r="D154" s="22">
        <v>21.06</v>
      </c>
      <c r="E154" s="22">
        <v>21.06</v>
      </c>
      <c r="F154" s="22">
        <v>21.06</v>
      </c>
      <c r="G154" s="22">
        <v>21.06</v>
      </c>
      <c r="H154" s="22">
        <v>21.06</v>
      </c>
      <c r="I154" s="22">
        <v>21.06</v>
      </c>
      <c r="J154" s="22">
        <v>21.06</v>
      </c>
      <c r="K154" s="22">
        <v>21.06</v>
      </c>
      <c r="L154" s="22">
        <v>21.06</v>
      </c>
      <c r="M154" s="22">
        <v>21.06</v>
      </c>
      <c r="N154" s="22">
        <v>21.06</v>
      </c>
      <c r="O154" s="22">
        <v>21.06</v>
      </c>
      <c r="P154" s="24"/>
    </row>
    <row r="155" spans="1:16" x14ac:dyDescent="0.15">
      <c r="A155" s="11"/>
      <c r="B155" s="22"/>
      <c r="C155" s="22"/>
      <c r="D155" s="22"/>
      <c r="E155" s="22"/>
      <c r="F155" s="22"/>
      <c r="G155" s="22"/>
      <c r="H155" s="22"/>
      <c r="I155" s="22"/>
      <c r="J155" s="22"/>
      <c r="K155" s="22"/>
      <c r="L155" s="22"/>
      <c r="M155" s="24"/>
      <c r="N155" s="22"/>
      <c r="O155" s="24"/>
      <c r="P155" s="11"/>
    </row>
    <row r="156" spans="1:16" x14ac:dyDescent="0.15">
      <c r="A156" s="23" t="s">
        <v>270</v>
      </c>
      <c r="B156" s="22"/>
      <c r="C156" s="22"/>
      <c r="D156" s="22"/>
      <c r="E156" s="22"/>
      <c r="F156" s="22"/>
      <c r="G156" s="22"/>
      <c r="H156" s="22"/>
      <c r="I156" s="22"/>
      <c r="J156" s="22"/>
      <c r="K156" s="22"/>
      <c r="L156" s="22"/>
      <c r="M156" s="22"/>
      <c r="N156" s="22"/>
      <c r="O156" s="22"/>
      <c r="P156" s="11"/>
    </row>
    <row r="157" spans="1:16" x14ac:dyDescent="0.15">
      <c r="A157" s="23" t="s">
        <v>269</v>
      </c>
      <c r="B157" s="22"/>
      <c r="C157" s="22"/>
      <c r="D157" s="22"/>
      <c r="E157" s="22"/>
      <c r="F157" s="22"/>
      <c r="G157" s="22"/>
      <c r="H157" s="22"/>
      <c r="I157" s="22"/>
      <c r="J157" s="22"/>
      <c r="K157" s="22"/>
      <c r="L157" s="22"/>
      <c r="M157" s="22"/>
      <c r="N157" s="22"/>
      <c r="O157" s="22"/>
      <c r="P157" s="21"/>
    </row>
    <row r="158" spans="1:16" x14ac:dyDescent="0.15">
      <c r="A158" s="19" t="s">
        <v>268</v>
      </c>
      <c r="B158" s="14">
        <v>257.721</v>
      </c>
      <c r="C158" s="14">
        <v>265.447</v>
      </c>
      <c r="D158" s="13">
        <v>285.84800000000001</v>
      </c>
      <c r="E158" s="13">
        <v>301.37400000000002</v>
      </c>
      <c r="F158" s="13">
        <v>311.17</v>
      </c>
      <c r="G158" s="13">
        <v>319.274</v>
      </c>
      <c r="H158" s="13">
        <v>326.52100000000002</v>
      </c>
      <c r="I158" s="13">
        <v>333.57400000000001</v>
      </c>
      <c r="J158" s="13">
        <v>340.79500000000002</v>
      </c>
      <c r="K158" s="13">
        <v>348.27699999999999</v>
      </c>
      <c r="L158" s="13">
        <v>356.01100000000002</v>
      </c>
      <c r="M158" s="13">
        <v>363.96499999999997</v>
      </c>
      <c r="N158" s="13">
        <v>372.12200000000001</v>
      </c>
      <c r="O158" s="13">
        <v>380.47699999999998</v>
      </c>
      <c r="P158" s="21"/>
    </row>
    <row r="159" spans="1:16" x14ac:dyDescent="0.15">
      <c r="A159" s="19" t="s">
        <v>267</v>
      </c>
      <c r="B159" s="14">
        <v>144.81399999999999</v>
      </c>
      <c r="C159" s="14">
        <v>149.06399999999999</v>
      </c>
      <c r="D159" s="13">
        <v>159.87899999999999</v>
      </c>
      <c r="E159" s="13">
        <v>168.47499999999999</v>
      </c>
      <c r="F159" s="13">
        <v>173.69399999999999</v>
      </c>
      <c r="G159" s="13">
        <v>177.71700000000001</v>
      </c>
      <c r="H159" s="13">
        <v>181.27099999999999</v>
      </c>
      <c r="I159" s="13">
        <v>184.75399999999999</v>
      </c>
      <c r="J159" s="13">
        <v>188.32499999999999</v>
      </c>
      <c r="K159" s="13">
        <v>192.017</v>
      </c>
      <c r="L159" s="13">
        <v>195.822</v>
      </c>
      <c r="M159" s="13">
        <v>199.72300000000001</v>
      </c>
      <c r="N159" s="13">
        <v>203.71100000000001</v>
      </c>
      <c r="O159" s="13">
        <v>207.78700000000001</v>
      </c>
      <c r="P159" s="13"/>
    </row>
    <row r="160" spans="1:16" x14ac:dyDescent="0.15">
      <c r="A160" s="11"/>
      <c r="B160" s="14"/>
      <c r="C160" s="14"/>
      <c r="D160" s="14"/>
      <c r="E160" s="13"/>
      <c r="F160" s="13"/>
      <c r="G160" s="13"/>
      <c r="H160" s="13"/>
      <c r="I160" s="13"/>
      <c r="J160" s="13"/>
      <c r="K160" s="13"/>
      <c r="L160" s="13"/>
      <c r="M160" s="13"/>
      <c r="N160" s="13"/>
      <c r="O160" s="13"/>
      <c r="P160" s="20"/>
    </row>
    <row r="161" spans="1:16" ht="15" customHeight="1" x14ac:dyDescent="0.15">
      <c r="A161" s="19" t="s">
        <v>266</v>
      </c>
      <c r="B161" s="18">
        <v>142800</v>
      </c>
      <c r="C161" s="18">
        <v>147000</v>
      </c>
      <c r="D161" s="18">
        <v>160200</v>
      </c>
      <c r="E161" s="18">
        <v>168600</v>
      </c>
      <c r="F161" s="18">
        <v>176100</v>
      </c>
      <c r="G161" s="18">
        <v>185100</v>
      </c>
      <c r="H161" s="18">
        <v>191400</v>
      </c>
      <c r="I161" s="18">
        <v>197700</v>
      </c>
      <c r="J161" s="18">
        <v>204300</v>
      </c>
      <c r="K161" s="18">
        <v>211500</v>
      </c>
      <c r="L161" s="18">
        <v>219000</v>
      </c>
      <c r="M161" s="18">
        <v>226500</v>
      </c>
      <c r="N161" s="18">
        <v>234000</v>
      </c>
      <c r="O161" s="18">
        <v>242100</v>
      </c>
      <c r="P161" s="15"/>
    </row>
    <row r="162" spans="1:16" ht="15" customHeight="1" x14ac:dyDescent="0.15">
      <c r="A162" s="8"/>
      <c r="B162" s="17"/>
      <c r="C162" s="17"/>
      <c r="D162" s="16"/>
      <c r="E162" s="16"/>
      <c r="F162" s="16"/>
      <c r="G162" s="16"/>
      <c r="H162" s="16"/>
      <c r="I162" s="16"/>
      <c r="J162" s="16"/>
      <c r="K162" s="16"/>
      <c r="L162" s="16"/>
      <c r="M162" s="16"/>
      <c r="N162" s="16"/>
      <c r="O162" s="16"/>
      <c r="P162" s="15"/>
    </row>
    <row r="163" spans="1:16" ht="15" customHeight="1" x14ac:dyDescent="0.15">
      <c r="A163" s="11"/>
      <c r="B163" s="14"/>
      <c r="C163" s="14"/>
      <c r="D163" s="13"/>
      <c r="E163" s="13"/>
      <c r="F163" s="13"/>
      <c r="G163" s="13"/>
      <c r="H163" s="13"/>
      <c r="I163" s="13"/>
      <c r="J163" s="13"/>
      <c r="K163" s="13"/>
      <c r="L163" s="13"/>
      <c r="M163" s="13"/>
      <c r="N163" s="13"/>
      <c r="O163" s="11"/>
    </row>
    <row r="164" spans="1:16" ht="15" customHeight="1" x14ac:dyDescent="0.15">
      <c r="A164" s="11" t="s">
        <v>265</v>
      </c>
      <c r="E164" s="11"/>
      <c r="F164" s="11"/>
      <c r="G164" s="11"/>
      <c r="H164" s="11"/>
      <c r="I164" s="11"/>
      <c r="J164" s="11"/>
      <c r="K164" s="11"/>
      <c r="L164" s="11"/>
      <c r="M164" s="11"/>
      <c r="N164" s="11"/>
      <c r="O164" s="11"/>
    </row>
    <row r="165" spans="1:16" ht="42" customHeight="1" x14ac:dyDescent="0.15">
      <c r="A165" s="59" t="s">
        <v>264</v>
      </c>
      <c r="B165" s="59"/>
      <c r="C165" s="59"/>
      <c r="D165" s="59"/>
      <c r="E165" s="59"/>
      <c r="F165" s="59"/>
      <c r="G165" s="59"/>
      <c r="H165" s="12"/>
      <c r="I165" s="12"/>
      <c r="J165" s="12"/>
      <c r="K165" s="12"/>
      <c r="L165" s="11"/>
      <c r="M165" s="11"/>
      <c r="N165" s="11"/>
      <c r="O165" s="11"/>
    </row>
    <row r="166" spans="1:16" ht="28" customHeight="1" x14ac:dyDescent="0.15">
      <c r="A166" s="59" t="s">
        <v>263</v>
      </c>
      <c r="B166" s="59"/>
      <c r="C166" s="59"/>
      <c r="D166" s="59"/>
      <c r="E166" s="59"/>
      <c r="F166" s="59"/>
      <c r="G166" s="59"/>
      <c r="H166" s="59"/>
      <c r="I166" s="59"/>
      <c r="J166" s="59"/>
      <c r="K166" s="12"/>
      <c r="L166" s="11"/>
      <c r="M166" s="11"/>
      <c r="N166" s="11"/>
      <c r="O166" s="11"/>
    </row>
    <row r="167" spans="1:16" ht="28" customHeight="1" x14ac:dyDescent="0.15">
      <c r="A167" s="59" t="s">
        <v>262</v>
      </c>
      <c r="B167" s="59"/>
      <c r="C167" s="59"/>
      <c r="D167" s="59"/>
      <c r="E167" s="59"/>
      <c r="F167" s="59"/>
      <c r="G167" s="59"/>
      <c r="H167" s="12"/>
      <c r="I167" s="12"/>
      <c r="J167" s="12"/>
      <c r="K167" s="12"/>
      <c r="L167" s="11"/>
      <c r="M167" s="11"/>
      <c r="N167" s="11"/>
      <c r="O167" s="11"/>
    </row>
    <row r="168" spans="1:16" ht="42" customHeight="1" x14ac:dyDescent="0.15">
      <c r="A168" s="66" t="s">
        <v>261</v>
      </c>
      <c r="B168" s="66"/>
      <c r="C168" s="66"/>
      <c r="D168" s="66"/>
      <c r="E168" s="66"/>
      <c r="F168" s="66"/>
      <c r="G168" s="66"/>
      <c r="H168" s="12"/>
      <c r="I168" s="12"/>
      <c r="J168" s="12"/>
      <c r="K168" s="12"/>
      <c r="L168" s="11"/>
      <c r="M168" s="11"/>
      <c r="N168" s="11"/>
      <c r="O168" s="11"/>
    </row>
    <row r="169" spans="1:16" ht="28" customHeight="1" x14ac:dyDescent="0.15">
      <c r="A169" s="59" t="s">
        <v>260</v>
      </c>
      <c r="B169" s="59"/>
      <c r="C169" s="59"/>
      <c r="D169" s="59"/>
      <c r="E169" s="59"/>
      <c r="F169" s="59"/>
      <c r="G169" s="59"/>
      <c r="H169" s="59"/>
      <c r="I169" s="59"/>
      <c r="J169" s="59"/>
      <c r="K169" s="59"/>
      <c r="L169" s="11"/>
      <c r="M169" s="11"/>
      <c r="N169" s="11"/>
      <c r="O169" s="11"/>
    </row>
    <row r="170" spans="1:16" x14ac:dyDescent="0.15">
      <c r="A170" s="9"/>
      <c r="B170" s="10"/>
      <c r="C170" s="10"/>
      <c r="D170" s="10"/>
      <c r="E170" s="9"/>
      <c r="F170" s="9"/>
      <c r="G170" s="9"/>
      <c r="H170" s="9"/>
      <c r="I170" s="9"/>
      <c r="J170" s="9"/>
      <c r="K170" s="9"/>
      <c r="L170" s="8"/>
      <c r="M170" s="8"/>
      <c r="N170" s="8"/>
      <c r="O170" s="8"/>
    </row>
    <row r="171" spans="1:16" x14ac:dyDescent="0.15">
      <c r="A171" s="7" t="s">
        <v>259</v>
      </c>
    </row>
    <row r="226" spans="13:15" x14ac:dyDescent="0.15">
      <c r="M226" s="6"/>
      <c r="N226" s="6"/>
      <c r="O226" s="6"/>
    </row>
    <row r="227" spans="13:15" x14ac:dyDescent="0.15">
      <c r="M227" s="6"/>
      <c r="N227" s="6"/>
      <c r="O227" s="6"/>
    </row>
    <row r="228" spans="13:15" x14ac:dyDescent="0.15">
      <c r="M228" s="6"/>
      <c r="N228" s="6"/>
      <c r="O228" s="6"/>
    </row>
  </sheetData>
  <mergeCells count="7">
    <mergeCell ref="A169:K169"/>
    <mergeCell ref="B7:E7"/>
    <mergeCell ref="F7:O7"/>
    <mergeCell ref="A165:G165"/>
    <mergeCell ref="A166:J166"/>
    <mergeCell ref="A167:G167"/>
    <mergeCell ref="A168:G168"/>
  </mergeCells>
  <hyperlinks>
    <hyperlink ref="A171" location="Contents!A1" display="Back to Contents" xr:uid="{384B4132-5273-774C-AF79-2E9005C27676}"/>
    <hyperlink ref="A2" r:id="rId1" xr:uid="{15E6DDF6-5041-4E4D-BCDE-E1A647F33D13}"/>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2025 Tax Increase</vt:lpstr>
      <vt:lpstr>Calculations</vt:lpstr>
      <vt:lpstr>nhgis0002_ds261_2022_state</vt:lpstr>
      <vt:lpstr>1. Tax Parameters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 K. Miller</cp:lastModifiedBy>
  <dcterms:created xsi:type="dcterms:W3CDTF">2024-07-23T15:20:24Z</dcterms:created>
  <dcterms:modified xsi:type="dcterms:W3CDTF">2024-07-25T21:39:29Z</dcterms:modified>
</cp:coreProperties>
</file>