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40" windowHeight="1418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<sst xmlns="http://schemas.openxmlformats.org/spreadsheetml/2006/main" count="79" uniqueCount="66">
  <si>
    <t>Company</t>
  </si>
  <si>
    <t>Q4 2013 Profits</t>
  </si>
  <si>
    <t>Q3 2013 profits</t>
  </si>
  <si>
    <t>Q2 2013 Profits</t>
  </si>
  <si>
    <t>BP</t>
  </si>
  <si>
    <t>Chevron</t>
  </si>
  <si>
    <t>ConocoPhillips</t>
  </si>
  <si>
    <t>Exxon Mobil</t>
  </si>
  <si>
    <t>Shell</t>
  </si>
  <si>
    <t xml:space="preserve">Total </t>
  </si>
  <si>
    <t>http://www.bp.com/en/global/corporate/press/press-releases/fourth-quarter-2013-results.html</t>
  </si>
  <si>
    <t>BP:</t>
  </si>
  <si>
    <t>http://investor.chevron.com/phoenix.zhtml?c=130102&amp;p=irol-EventDetails&amp;EventId=5079834</t>
  </si>
  <si>
    <t>Chevron:</t>
  </si>
  <si>
    <t>http://www.conocophillips.com/investor-relations/investor-presentations/Documents/4Q13%20Earnings%20Release-FINAL%201-30-2014.pdf</t>
  </si>
  <si>
    <t>ConocoPhillips:</t>
  </si>
  <si>
    <t>http://cdn.exxonmobil.com/~/media/Datasets/Investor%20earnings/2013/news_release_earnings_4q13.pdf</t>
  </si>
  <si>
    <t>ExxonMobil</t>
  </si>
  <si>
    <t>http://www.shell.com/global/aboutshell/investor/news-and-library/2014/fourth-quarter-2013-results-announcement.html</t>
  </si>
  <si>
    <t xml:space="preserve">Shell: </t>
  </si>
  <si>
    <t>CEO Pay</t>
  </si>
  <si>
    <t>CO2e to Annual Vehicle Emissions Conversion</t>
  </si>
  <si>
    <t>2013 Profit Information</t>
  </si>
  <si>
    <t>2014 Profit Information</t>
  </si>
  <si>
    <t>Lobbying Expenditures</t>
  </si>
  <si>
    <t>Fortune 500 Rank</t>
  </si>
  <si>
    <t>Sources</t>
  </si>
  <si>
    <t xml:space="preserve">http://www.epa.gov/cleanenergy/energy-resources/calculator.html#results </t>
  </si>
  <si>
    <t xml:space="preserve">http://www.forbes.com/profile/peter-r-voser/ </t>
  </si>
  <si>
    <t xml:space="preserve">http://www.foxbusiness.com/industries/2014/04/11/exxon-ceo-2013-compensation-falls-278519336/ </t>
  </si>
  <si>
    <t xml:space="preserve">http://www.reuters.com/article/2014/03/28/conocophillips-compensation-idUSL1N0MP12V20140328 </t>
  </si>
  <si>
    <t xml:space="preserve">http://www.usatoday.com/story/money/business/2014/04/10/chevron-ceos-compensation-slides-9-to-202-million/7550783/ </t>
  </si>
  <si>
    <t xml:space="preserve">http://www.theguardian.com/business/2014/mar/06/bob-dudley-chief-executive-bp-triples-pay </t>
  </si>
  <si>
    <t xml:space="preserve">http://www.bp.com/content/dam/bp/pdf/investors/bp_first_quarter_2014_presentation_slides_and_script_v2.pdf </t>
  </si>
  <si>
    <t xml:space="preserve">http://www.bp.com/en/global/corporate/press/press-releases/bp-first-quarter-2014-results.html </t>
  </si>
  <si>
    <t xml:space="preserve">http://money.cnn.com/magazines/fortune/global500/2013/full_list/?iid=G500_sp_full </t>
  </si>
  <si>
    <t>http://www.bp.com/content/dam/bp/pdf/investors/bp_first_quarter_2014_results.pdf</t>
  </si>
  <si>
    <t>http://www.conocophillips.com/investor-relations/fact-sheet-financial-data/Documents/1Q2014%20Supplemental%20Information.pdf</t>
  </si>
  <si>
    <t xml:space="preserve">http://s02.static-shell.com/content/dam/shell-new/local/corporate/corporate/downloads/quarterly-results/2014/q1/q1-2014-qra.pdf </t>
  </si>
  <si>
    <t xml:space="preserve">http://cdn.exxonmobil.com/~/media/Datasets/Investor%20earnings/2014/1q/news_release_earnings_1q14.pdf </t>
  </si>
  <si>
    <t>NA</t>
  </si>
  <si>
    <t>http://www.conocophillips.com/investor-relations/Company%20Reports/2013%20Annual%20Report.html</t>
  </si>
  <si>
    <t>http://www.opensecrets.org/lobby/indusclient.php?id=E01&amp;year=2013</t>
  </si>
  <si>
    <t>$8-46</t>
  </si>
  <si>
    <t>CO2e Pricing</t>
  </si>
  <si>
    <t xml:space="preserve">https://www.cdp.net/CDPResults/companies-carbon-pricing-2013.pdf </t>
  </si>
  <si>
    <t>NOTE: figures are rounded</t>
  </si>
  <si>
    <t>http://cdn.exxonmobil.com/~/media/Datasets/Investor%20earnings/2014/1q/news_supp_earnings_1q14-2.pdf</t>
  </si>
  <si>
    <t xml:space="preserve">http://investor.chevron.com/phoenix.zhtml?c=130102&amp;p=irol-EventDetails&amp;EventId=5128401 </t>
  </si>
  <si>
    <t>Q1 2014 Profits (billions $)</t>
  </si>
  <si>
    <t>Q1 2013 Profits (billions $)</t>
  </si>
  <si>
    <t>Total Profit over last 4 quarters (billions $)</t>
  </si>
  <si>
    <t>CO2 equivalent (CO2e) emissions 2012, (million metric tons)</t>
  </si>
  <si>
    <t>CO2e emissions 2012 converted to millions of cars</t>
  </si>
  <si>
    <t>Lobbying expenditures 2013, (millions $)</t>
  </si>
  <si>
    <t>CEO compensation 2013, (millions $)</t>
  </si>
  <si>
    <t xml:space="preserve">Fortune 500 Global Rank by Profit 2013 </t>
  </si>
  <si>
    <t>Percent change profits Q1 2013- Q1 2014</t>
  </si>
  <si>
    <t>Cash reserves Q1 2014 (billions $)</t>
  </si>
  <si>
    <t>Q1 2014 $ Stock Buy Back (repurchases, billions $)</t>
  </si>
  <si>
    <t>Stock Buy Back as pct of Q1 2014 profits</t>
  </si>
  <si>
    <t xml:space="preserve">Total estimated internal CO2e cost (millions$) </t>
  </si>
  <si>
    <t xml:space="preserve">Company's Internal CO2e price per ton </t>
  </si>
  <si>
    <t>Oil Production Q1 2014 (million barrels per day)</t>
  </si>
  <si>
    <t>Oil Production Q1 2013 (million barrels per day)</t>
  </si>
  <si>
    <t>Percent Change in oil production Q1 2013-Q1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</si>
</sst>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"/>
    <numFmt numFmtId="166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44" applyNumberFormat="1" applyFont="1" applyBorder="1" applyAlignment="1">
      <alignment/>
    </xf>
    <xf numFmtId="0" fontId="34" fillId="0" borderId="0" xfId="52" applyAlignment="1">
      <alignment/>
    </xf>
    <xf numFmtId="0" fontId="0" fillId="0" borderId="0" xfId="0" applyFill="1" applyBorder="1" applyAlignment="1">
      <alignment horizontal="center"/>
    </xf>
    <xf numFmtId="0" fontId="34" fillId="0" borderId="0" xfId="52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9" fontId="0" fillId="0" borderId="10" xfId="58" applyFont="1" applyBorder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0" xfId="44" applyNumberFormat="1" applyFon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58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44" applyNumberFormat="1" applyFont="1" applyFill="1" applyBorder="1" applyAlignment="1">
      <alignment/>
    </xf>
    <xf numFmtId="164" fontId="7" fillId="0" borderId="10" xfId="44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9" fontId="7" fillId="0" borderId="10" xfId="58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.com/en/global/corporate/press/press-releases/fourth-quarter-2013-results.html" TargetMode="External" /><Relationship Id="rId2" Type="http://schemas.openxmlformats.org/officeDocument/2006/relationships/hyperlink" Target="http://investor.chevron.com/phoenix.zhtml?c=130102&amp;p=irol-EventDetails&amp;EventId=5079834" TargetMode="External" /><Relationship Id="rId3" Type="http://schemas.openxmlformats.org/officeDocument/2006/relationships/hyperlink" Target="http://cdn.exxonmobil.com/~/media/Datasets/Investor%20earnings/2013/news_release_earnings_4q13.pdf" TargetMode="External" /><Relationship Id="rId4" Type="http://schemas.openxmlformats.org/officeDocument/2006/relationships/hyperlink" Target="http://www.shell.com/global/aboutshell/investor/news-and-library/2014/fourth-quarter-2013-results-announcement.html" TargetMode="External" /><Relationship Id="rId5" Type="http://schemas.openxmlformats.org/officeDocument/2006/relationships/hyperlink" Target="http://www.opensecrets.org/lobby/indusclient.php?id=E01&amp;year=2013" TargetMode="External" /><Relationship Id="rId6" Type="http://schemas.openxmlformats.org/officeDocument/2006/relationships/hyperlink" Target="http://www.epa.gov/cleanenergy/energy-resources/calculator.html#results%20" TargetMode="External" /><Relationship Id="rId7" Type="http://schemas.openxmlformats.org/officeDocument/2006/relationships/hyperlink" Target="http://www.forbes.com/profile/peter-r-voser/" TargetMode="External" /><Relationship Id="rId8" Type="http://schemas.openxmlformats.org/officeDocument/2006/relationships/hyperlink" Target="http://www.foxbusiness.com/industries/2014/04/11/exxon-ceo-2013-compensation-falls-278519336/" TargetMode="External" /><Relationship Id="rId9" Type="http://schemas.openxmlformats.org/officeDocument/2006/relationships/hyperlink" Target="http://www.reuters.com/article/2014/03/28/conocophillips-compensation-idUSL1N0MP12V20140328" TargetMode="External" /><Relationship Id="rId10" Type="http://schemas.openxmlformats.org/officeDocument/2006/relationships/hyperlink" Target="http://www.usatoday.com/story/money/business/2014/04/10/chevron-ceos-compensation-slides-9-to-202-million/7550783/" TargetMode="External" /><Relationship Id="rId11" Type="http://schemas.openxmlformats.org/officeDocument/2006/relationships/hyperlink" Target="http://www.theguardian.com/business/2014/mar/06/bob-dudley-chief-executive-bp-triples-pay" TargetMode="External" /><Relationship Id="rId12" Type="http://schemas.openxmlformats.org/officeDocument/2006/relationships/hyperlink" Target="http://www.bp.com/content/dam/bp/pdf/investors/bp_first_quarter_2014_presentation_slides_and_script_v2.pdf" TargetMode="External" /><Relationship Id="rId13" Type="http://schemas.openxmlformats.org/officeDocument/2006/relationships/hyperlink" Target="http://www.bp.com/en/global/corporate/press/press-releases/bp-first-quarter-2014-results.html" TargetMode="External" /><Relationship Id="rId14" Type="http://schemas.openxmlformats.org/officeDocument/2006/relationships/hyperlink" Target="http://money.cnn.com/magazines/fortune/global500/2013/full_list/?iid=G500_sp_full" TargetMode="External" /><Relationship Id="rId15" Type="http://schemas.openxmlformats.org/officeDocument/2006/relationships/hyperlink" Target="http://www.conocophillips.com/investor-relations/fact-sheet-financial-data/Documents/1Q2014%20Supplemental%20Information.pdf" TargetMode="External" /><Relationship Id="rId16" Type="http://schemas.openxmlformats.org/officeDocument/2006/relationships/hyperlink" Target="http://s02.static-shell.com/content/dam/shell-new/local/corporate/corporate/downloads/quarterly-results/2014/q1/q1-2014-qra.pdf" TargetMode="External" /><Relationship Id="rId17" Type="http://schemas.openxmlformats.org/officeDocument/2006/relationships/hyperlink" Target="http://cdn.exxonmobil.com/~/media/Datasets/Investor%20earnings/2014/1q/news_release_earnings_1q14.pdf" TargetMode="External" /><Relationship Id="rId18" Type="http://schemas.openxmlformats.org/officeDocument/2006/relationships/hyperlink" Target="https://www.cdp.net/CDPResults/companies-carbon-pricing-2013.pdf" TargetMode="External" /><Relationship Id="rId19" Type="http://schemas.openxmlformats.org/officeDocument/2006/relationships/hyperlink" Target="http://www.conocophillips.com/investor-relations/investor-presentations/Documents/4Q13%20Earnings%20Release-FINAL%201-30-2014.pdf" TargetMode="External" /><Relationship Id="rId20" Type="http://schemas.openxmlformats.org/officeDocument/2006/relationships/hyperlink" Target="http://www.conocophillips.com/investor-relations/Company%20Reports/2013%20Annual%20Report.html" TargetMode="External" /><Relationship Id="rId21" Type="http://schemas.openxmlformats.org/officeDocument/2006/relationships/hyperlink" Target="http://investor.chevron.com/phoenix.zhtml?c=130102&amp;p=irol-EventDetails&amp;EventId=51284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pane xSplit="1" topLeftCell="B1" activePane="topRight" state="frozen"/>
      <selection pane="topLeft" activeCell="A1" sqref="A1"/>
      <selection pane="topRight" activeCell="R15" sqref="R15"/>
    </sheetView>
  </sheetViews>
  <sheetFormatPr defaultColWidth="8.8515625" defaultRowHeight="15"/>
  <cols>
    <col min="1" max="1" width="16.7109375" style="0" customWidth="1"/>
    <col min="2" max="2" width="14.421875" style="0" customWidth="1"/>
    <col min="3" max="4" width="13.7109375" style="0" customWidth="1"/>
    <col min="5" max="5" width="13.7109375" style="0" hidden="1" customWidth="1"/>
    <col min="6" max="6" width="10.7109375" style="0" hidden="1" customWidth="1"/>
    <col min="7" max="7" width="0.13671875" style="0" hidden="1" customWidth="1"/>
    <col min="8" max="8" width="12.421875" style="0" customWidth="1"/>
    <col min="9" max="9" width="15.421875" style="0" customWidth="1"/>
    <col min="10" max="10" width="10.421875" style="0" customWidth="1"/>
    <col min="11" max="11" width="13.00390625" style="0" customWidth="1"/>
    <col min="12" max="14" width="12.00390625" style="0" customWidth="1"/>
    <col min="15" max="15" width="12.8515625" style="0" customWidth="1"/>
    <col min="16" max="17" width="12.00390625" style="0" customWidth="1"/>
    <col min="18" max="18" width="14.421875" style="0" customWidth="1"/>
    <col min="19" max="19" width="14.8515625" style="0" customWidth="1"/>
    <col min="20" max="20" width="14.140625" style="0" customWidth="1"/>
    <col min="21" max="21" width="14.7109375" style="0" customWidth="1"/>
  </cols>
  <sheetData>
    <row r="1" spans="1:21" s="34" customFormat="1" ht="105" customHeight="1">
      <c r="A1" s="33" t="s">
        <v>0</v>
      </c>
      <c r="B1" s="12" t="s">
        <v>56</v>
      </c>
      <c r="C1" s="12" t="s">
        <v>49</v>
      </c>
      <c r="D1" s="12" t="s">
        <v>50</v>
      </c>
      <c r="E1" s="12" t="s">
        <v>1</v>
      </c>
      <c r="F1" s="12" t="s">
        <v>2</v>
      </c>
      <c r="G1" s="12" t="s">
        <v>3</v>
      </c>
      <c r="H1" s="12" t="s">
        <v>51</v>
      </c>
      <c r="I1" s="12" t="s">
        <v>57</v>
      </c>
      <c r="J1" s="12" t="s">
        <v>58</v>
      </c>
      <c r="K1" s="12" t="s">
        <v>59</v>
      </c>
      <c r="L1" s="12" t="s">
        <v>60</v>
      </c>
      <c r="M1" s="12" t="s">
        <v>63</v>
      </c>
      <c r="N1" s="12" t="s">
        <v>64</v>
      </c>
      <c r="O1" s="12" t="s">
        <v>65</v>
      </c>
      <c r="P1" s="12" t="s">
        <v>52</v>
      </c>
      <c r="Q1" s="12" t="s">
        <v>53</v>
      </c>
      <c r="R1" s="12" t="s">
        <v>62</v>
      </c>
      <c r="S1" s="12" t="s">
        <v>61</v>
      </c>
      <c r="T1" s="12" t="s">
        <v>54</v>
      </c>
      <c r="U1" s="12" t="s">
        <v>55</v>
      </c>
    </row>
    <row r="2" spans="1:21" ht="13.5">
      <c r="A2" s="1" t="s">
        <v>4</v>
      </c>
      <c r="B2" s="2">
        <v>30</v>
      </c>
      <c r="C2" s="15">
        <v>3.2</v>
      </c>
      <c r="D2" s="16">
        <v>4.2</v>
      </c>
      <c r="E2" s="3">
        <v>3.9</v>
      </c>
      <c r="F2" s="3">
        <v>3.7</v>
      </c>
      <c r="G2" s="3">
        <v>2.7</v>
      </c>
      <c r="H2" s="17">
        <f>SUM(D2:G2)</f>
        <v>14.5</v>
      </c>
      <c r="I2" s="9">
        <f aca="true" t="shared" si="0" ref="I2:I7">(C2-D2)/D2</f>
        <v>-0.23809523809523808</v>
      </c>
      <c r="J2" s="15">
        <v>27.4</v>
      </c>
      <c r="K2" s="15">
        <v>2</v>
      </c>
      <c r="L2" s="9">
        <f>K2/C2</f>
        <v>0.625</v>
      </c>
      <c r="M2" s="13">
        <v>1.085</v>
      </c>
      <c r="N2" s="13">
        <v>1.193</v>
      </c>
      <c r="O2" s="9">
        <f aca="true" t="shared" si="1" ref="O2:O7">(M2-N2)/N2</f>
        <v>-0.09052808046940494</v>
      </c>
      <c r="P2" s="15">
        <v>59.8</v>
      </c>
      <c r="Q2" s="15">
        <v>12.6</v>
      </c>
      <c r="R2" s="20">
        <v>40</v>
      </c>
      <c r="S2" s="20">
        <f>P2*R2</f>
        <v>2392</v>
      </c>
      <c r="T2" s="16">
        <v>8.1</v>
      </c>
      <c r="U2" s="16">
        <v>13.2</v>
      </c>
    </row>
    <row r="3" spans="1:21" s="31" customFormat="1" ht="13.5">
      <c r="A3" s="23" t="s">
        <v>5</v>
      </c>
      <c r="B3" s="24">
        <v>8</v>
      </c>
      <c r="C3" s="25">
        <v>4.5</v>
      </c>
      <c r="D3" s="26">
        <v>6.2</v>
      </c>
      <c r="E3" s="27">
        <v>7.2</v>
      </c>
      <c r="F3" s="27">
        <v>5</v>
      </c>
      <c r="G3" s="27">
        <v>5.4</v>
      </c>
      <c r="H3" s="28">
        <f>SUM(D3:G3)</f>
        <v>23.799999999999997</v>
      </c>
      <c r="I3" s="29">
        <f t="shared" si="0"/>
        <v>-0.2741935483870968</v>
      </c>
      <c r="J3" s="25">
        <v>15.6</v>
      </c>
      <c r="K3" s="25">
        <v>1.25</v>
      </c>
      <c r="L3" s="29">
        <f>K3/C3</f>
        <v>0.2777777777777778</v>
      </c>
      <c r="M3" s="30">
        <v>1.713</v>
      </c>
      <c r="N3" s="30">
        <v>1.76</v>
      </c>
      <c r="O3" s="29">
        <f t="shared" si="1"/>
        <v>-0.026704545454545415</v>
      </c>
      <c r="P3" s="25">
        <v>56.3</v>
      </c>
      <c r="Q3" s="25">
        <v>11.6</v>
      </c>
      <c r="R3" s="32" t="s">
        <v>40</v>
      </c>
      <c r="S3" s="32" t="s">
        <v>40</v>
      </c>
      <c r="T3" s="26">
        <v>10.5</v>
      </c>
      <c r="U3" s="26">
        <v>20.2</v>
      </c>
    </row>
    <row r="4" spans="1:21" ht="13.5">
      <c r="A4" s="1" t="s">
        <v>6</v>
      </c>
      <c r="B4" s="2">
        <v>50</v>
      </c>
      <c r="C4" s="15">
        <v>2.123</v>
      </c>
      <c r="D4" s="16">
        <v>2.139</v>
      </c>
      <c r="E4" s="3">
        <v>1.4</v>
      </c>
      <c r="F4" s="3">
        <v>2.5</v>
      </c>
      <c r="G4" s="3">
        <v>2.1</v>
      </c>
      <c r="H4" s="17">
        <f>SUM(D4:G4)</f>
        <v>8.139</v>
      </c>
      <c r="I4" s="10">
        <f t="shared" si="0"/>
        <v>-0.00748013090229059</v>
      </c>
      <c r="J4" s="19">
        <v>7.5</v>
      </c>
      <c r="K4" s="18" t="s">
        <v>40</v>
      </c>
      <c r="L4" s="14" t="s">
        <v>40</v>
      </c>
      <c r="M4" s="13">
        <v>1.568</v>
      </c>
      <c r="N4" s="13">
        <v>1.596</v>
      </c>
      <c r="O4" s="10">
        <f t="shared" si="1"/>
        <v>-0.017543859649122823</v>
      </c>
      <c r="P4" s="15">
        <v>26</v>
      </c>
      <c r="Q4" s="15">
        <v>5.5</v>
      </c>
      <c r="R4" s="21" t="s">
        <v>43</v>
      </c>
      <c r="S4" s="20">
        <v>1196</v>
      </c>
      <c r="T4" s="16">
        <v>4.2</v>
      </c>
      <c r="U4" s="16">
        <v>23.4</v>
      </c>
    </row>
    <row r="5" spans="1:21" ht="13.5">
      <c r="A5" s="1" t="s">
        <v>7</v>
      </c>
      <c r="B5" s="2">
        <v>1</v>
      </c>
      <c r="C5" s="15">
        <v>9.1</v>
      </c>
      <c r="D5" s="16">
        <v>9.5</v>
      </c>
      <c r="E5" s="3">
        <v>10</v>
      </c>
      <c r="F5" s="3">
        <v>7.8</v>
      </c>
      <c r="G5" s="3">
        <v>6.9</v>
      </c>
      <c r="H5" s="17">
        <f>SUM(D5:G5)</f>
        <v>34.2</v>
      </c>
      <c r="I5" s="9">
        <f t="shared" si="0"/>
        <v>-0.04210526315789478</v>
      </c>
      <c r="J5" s="19">
        <v>5.8</v>
      </c>
      <c r="K5" s="19">
        <v>3</v>
      </c>
      <c r="L5" s="22">
        <f>K5/C5</f>
        <v>0.32967032967032966</v>
      </c>
      <c r="M5" s="13">
        <v>2.148</v>
      </c>
      <c r="N5" s="13">
        <v>2.193</v>
      </c>
      <c r="O5" s="9">
        <f t="shared" si="1"/>
        <v>-0.020519835841313238</v>
      </c>
      <c r="P5" s="15">
        <v>125</v>
      </c>
      <c r="Q5" s="15">
        <v>26.3</v>
      </c>
      <c r="R5" s="20">
        <v>60</v>
      </c>
      <c r="S5" s="20">
        <f>P5*R5</f>
        <v>7500</v>
      </c>
      <c r="T5" s="16">
        <v>13.4</v>
      </c>
      <c r="U5" s="16">
        <v>28.1</v>
      </c>
    </row>
    <row r="6" spans="1:21" ht="13.5">
      <c r="A6" s="1" t="s">
        <v>8</v>
      </c>
      <c r="B6" s="2">
        <v>7</v>
      </c>
      <c r="C6" s="15">
        <v>4.5</v>
      </c>
      <c r="D6" s="16">
        <v>8.2</v>
      </c>
      <c r="E6" s="3">
        <v>7.4</v>
      </c>
      <c r="F6" s="3">
        <v>4.2</v>
      </c>
      <c r="G6" s="3">
        <v>2.4</v>
      </c>
      <c r="H6" s="17">
        <f>SUM(D6:G6)</f>
        <v>22.2</v>
      </c>
      <c r="I6" s="9">
        <f t="shared" si="0"/>
        <v>-0.4512195121951219</v>
      </c>
      <c r="J6" s="19">
        <v>11.9</v>
      </c>
      <c r="K6" s="19">
        <v>1.2</v>
      </c>
      <c r="L6" s="22">
        <f>K6/C6</f>
        <v>0.26666666666666666</v>
      </c>
      <c r="M6" s="13">
        <v>1.481</v>
      </c>
      <c r="N6" s="13">
        <v>1.64</v>
      </c>
      <c r="O6" s="9">
        <f t="shared" si="1"/>
        <v>-0.09695121951219501</v>
      </c>
      <c r="P6" s="15">
        <v>72</v>
      </c>
      <c r="Q6" s="15">
        <v>15.2</v>
      </c>
      <c r="R6" s="20">
        <v>40</v>
      </c>
      <c r="S6" s="20">
        <f>P6*R6</f>
        <v>2880</v>
      </c>
      <c r="T6" s="16">
        <v>9.1</v>
      </c>
      <c r="U6" s="16">
        <v>3.7</v>
      </c>
    </row>
    <row r="7" spans="1:21" ht="13.5">
      <c r="A7" s="1" t="s">
        <v>9</v>
      </c>
      <c r="B7" s="2">
        <v>19</v>
      </c>
      <c r="C7" s="15">
        <f>SUM(C2:C6)</f>
        <v>23.423000000000002</v>
      </c>
      <c r="D7" s="16">
        <f>SUM(D2:D6)</f>
        <v>30.239</v>
      </c>
      <c r="E7" s="3">
        <v>29.9</v>
      </c>
      <c r="F7" s="3">
        <v>23.2</v>
      </c>
      <c r="G7" s="3">
        <v>19.5</v>
      </c>
      <c r="H7" s="17">
        <f>SUM(H2:H6)</f>
        <v>102.839</v>
      </c>
      <c r="I7" s="10">
        <f t="shared" si="0"/>
        <v>-0.22540427924203837</v>
      </c>
      <c r="J7" s="15">
        <f>SUM(J2:J6)</f>
        <v>68.2</v>
      </c>
      <c r="K7" s="15">
        <f>SUM(K2:K6)</f>
        <v>7.45</v>
      </c>
      <c r="L7" s="10">
        <f>K7/C7</f>
        <v>0.3180634419160654</v>
      </c>
      <c r="M7" s="11">
        <f>SUM(M2:M6)</f>
        <v>7.994999999999999</v>
      </c>
      <c r="N7" s="13">
        <f>SUM(N2:N6)</f>
        <v>8.382000000000001</v>
      </c>
      <c r="O7" s="10">
        <f t="shared" si="1"/>
        <v>-0.04617036506800312</v>
      </c>
      <c r="P7" s="15">
        <f>SUM(P2:P6)</f>
        <v>339.1</v>
      </c>
      <c r="Q7" s="15">
        <f>SUM(Q2:Q6)</f>
        <v>71.2</v>
      </c>
      <c r="R7" s="20">
        <f>(19+R2+R5+R6)/4</f>
        <v>39.75</v>
      </c>
      <c r="S7" s="20">
        <f>SUM(S2:S6)</f>
        <v>13968</v>
      </c>
      <c r="T7" s="16">
        <f>SUM(T2:T6)</f>
        <v>45.300000000000004</v>
      </c>
      <c r="U7" s="16">
        <f>SUM(U2:U6)</f>
        <v>88.60000000000001</v>
      </c>
    </row>
    <row r="8" spans="1:2" ht="13.5">
      <c r="A8" s="35" t="s">
        <v>46</v>
      </c>
      <c r="B8" s="35"/>
    </row>
    <row r="9" ht="13.5">
      <c r="B9" s="8" t="s">
        <v>26</v>
      </c>
    </row>
    <row r="10" ht="13.5">
      <c r="B10" s="7" t="s">
        <v>22</v>
      </c>
    </row>
    <row r="11" spans="1:2" ht="13.5">
      <c r="A11" s="5" t="s">
        <v>11</v>
      </c>
      <c r="B11" s="4" t="s">
        <v>10</v>
      </c>
    </row>
    <row r="12" spans="1:2" ht="13.5">
      <c r="A12" s="5" t="s">
        <v>13</v>
      </c>
      <c r="B12" s="6" t="s">
        <v>12</v>
      </c>
    </row>
    <row r="13" spans="1:2" ht="13.5">
      <c r="A13" s="5" t="s">
        <v>15</v>
      </c>
      <c r="B13" s="6" t="s">
        <v>14</v>
      </c>
    </row>
    <row r="14" spans="1:2" ht="13.5">
      <c r="A14" s="5" t="s">
        <v>17</v>
      </c>
      <c r="B14" s="4" t="s">
        <v>16</v>
      </c>
    </row>
    <row r="15" spans="1:2" ht="13.5">
      <c r="A15" s="5" t="s">
        <v>19</v>
      </c>
      <c r="B15" s="4" t="s">
        <v>18</v>
      </c>
    </row>
    <row r="17" ht="13.5">
      <c r="B17" s="7" t="s">
        <v>23</v>
      </c>
    </row>
    <row r="18" spans="1:2" ht="13.5">
      <c r="A18" s="5" t="s">
        <v>11</v>
      </c>
      <c r="B18" s="4" t="s">
        <v>34</v>
      </c>
    </row>
    <row r="19" spans="1:2" ht="13.5">
      <c r="A19" s="5"/>
      <c r="B19" s="4" t="s">
        <v>33</v>
      </c>
    </row>
    <row r="20" spans="1:2" ht="13.5">
      <c r="A20" s="5"/>
      <c r="B20" s="4" t="s">
        <v>36</v>
      </c>
    </row>
    <row r="21" spans="1:2" ht="13.5">
      <c r="A21" s="5" t="s">
        <v>13</v>
      </c>
      <c r="B21" s="4" t="s">
        <v>48</v>
      </c>
    </row>
    <row r="22" spans="1:2" ht="13.5">
      <c r="A22" s="5" t="s">
        <v>15</v>
      </c>
      <c r="B22" s="4" t="s">
        <v>37</v>
      </c>
    </row>
    <row r="23" spans="1:2" ht="13.5">
      <c r="A23" s="5"/>
      <c r="B23" s="4" t="s">
        <v>41</v>
      </c>
    </row>
    <row r="24" spans="1:2" ht="13.5">
      <c r="A24" s="5" t="s">
        <v>17</v>
      </c>
      <c r="B24" s="4" t="s">
        <v>39</v>
      </c>
    </row>
    <row r="25" spans="1:2" ht="13.5">
      <c r="A25" s="5"/>
      <c r="B25" s="4" t="s">
        <v>47</v>
      </c>
    </row>
    <row r="26" spans="1:2" ht="13.5">
      <c r="A26" s="5" t="s">
        <v>19</v>
      </c>
      <c r="B26" s="4" t="s">
        <v>38</v>
      </c>
    </row>
    <row r="27" ht="13.5">
      <c r="A27" s="5"/>
    </row>
    <row r="28" ht="13.5">
      <c r="B28" s="7" t="s">
        <v>20</v>
      </c>
    </row>
    <row r="29" spans="1:2" ht="13.5">
      <c r="A29" s="5" t="s">
        <v>11</v>
      </c>
      <c r="B29" s="4" t="s">
        <v>32</v>
      </c>
    </row>
    <row r="30" spans="1:2" ht="13.5">
      <c r="A30" s="5" t="s">
        <v>13</v>
      </c>
      <c r="B30" s="4" t="s">
        <v>31</v>
      </c>
    </row>
    <row r="31" spans="1:2" ht="13.5">
      <c r="A31" s="5" t="s">
        <v>15</v>
      </c>
      <c r="B31" s="4" t="s">
        <v>30</v>
      </c>
    </row>
    <row r="32" spans="1:2" ht="13.5">
      <c r="A32" s="5" t="s">
        <v>17</v>
      </c>
      <c r="B32" s="4" t="s">
        <v>29</v>
      </c>
    </row>
    <row r="33" spans="1:2" ht="13.5">
      <c r="A33" s="5" t="s">
        <v>19</v>
      </c>
      <c r="B33" s="4" t="s">
        <v>28</v>
      </c>
    </row>
    <row r="35" ht="13.5">
      <c r="B35" s="7" t="s">
        <v>21</v>
      </c>
    </row>
    <row r="36" ht="13.5">
      <c r="B36" s="4" t="s">
        <v>27</v>
      </c>
    </row>
    <row r="38" ht="13.5">
      <c r="B38" s="7" t="s">
        <v>24</v>
      </c>
    </row>
    <row r="39" ht="13.5">
      <c r="B39" s="4" t="s">
        <v>42</v>
      </c>
    </row>
    <row r="41" ht="13.5">
      <c r="B41" s="7" t="s">
        <v>25</v>
      </c>
    </row>
    <row r="42" ht="13.5">
      <c r="B42" s="4" t="s">
        <v>35</v>
      </c>
    </row>
    <row r="44" ht="13.5">
      <c r="B44" s="7" t="s">
        <v>44</v>
      </c>
    </row>
    <row r="45" ht="13.5">
      <c r="B45" s="4" t="s">
        <v>45</v>
      </c>
    </row>
  </sheetData>
  <sheetProtection/>
  <mergeCells count="1">
    <mergeCell ref="A8:B8"/>
  </mergeCells>
  <hyperlinks>
    <hyperlink ref="B11" r:id="rId1" display="http://www.bp.com/en/global/corporate/press/press-releases/fourth-quarter-2013-results.html"/>
    <hyperlink ref="B12" r:id="rId2" display="http://investor.chevron.com/phoenix.zhtml?c=130102&amp;p=irol-EventDetails&amp;EventId=5079834"/>
    <hyperlink ref="B14" r:id="rId3" display="http://cdn.exxonmobil.com/~/media/Datasets/Investor%20earnings/2013/news_release_earnings_4q13.pdf"/>
    <hyperlink ref="B15" r:id="rId4" display="http://www.shell.com/global/aboutshell/investor/news-and-library/2014/fourth-quarter-2013-results-announcement.html"/>
    <hyperlink ref="B39" r:id="rId5" display="http://www.opensecrets.org/lobby/indusclient.php?id=E01&amp;year=2013"/>
    <hyperlink ref="B36" r:id="rId6" display="http://www.epa.gov/cleanenergy/energy-resources/calculator.html#results "/>
    <hyperlink ref="B33" r:id="rId7" display="http://www.forbes.com/profile/peter-r-voser/ "/>
    <hyperlink ref="B32" r:id="rId8" display="http://www.foxbusiness.com/industries/2014/04/11/exxon-ceo-2013-compensation-falls-278519336/ "/>
    <hyperlink ref="B31" r:id="rId9" display="http://www.reuters.com/article/2014/03/28/conocophillips-compensation-idUSL1N0MP12V20140328 "/>
    <hyperlink ref="B30" r:id="rId10" display="http://www.usatoday.com/story/money/business/2014/04/10/chevron-ceos-compensation-slides-9-to-202-million/7550783/ "/>
    <hyperlink ref="B29" r:id="rId11" display="http://www.theguardian.com/business/2014/mar/06/bob-dudley-chief-executive-bp-triples-pay "/>
    <hyperlink ref="B19" r:id="rId12" display="http://www.bp.com/content/dam/bp/pdf/investors/bp_first_quarter_2014_presentation_slides_and_script_v2.pdf "/>
    <hyperlink ref="B18" r:id="rId13" display="http://www.bp.com/en/global/corporate/press/press-releases/bp-first-quarter-2014-results.html "/>
    <hyperlink ref="B42" r:id="rId14" display="http://money.cnn.com/magazines/fortune/global500/2013/full_list/?iid=G500_sp_full "/>
    <hyperlink ref="B22" r:id="rId15" display="http://www.conocophillips.com/investor-relations/fact-sheet-financial-data/Documents/1Q2014%20Supplemental%20Information.pdf"/>
    <hyperlink ref="B26" r:id="rId16" display="http://s02.static-shell.com/content/dam/shell-new/local/corporate/corporate/downloads/quarterly-results/2014/q1/q1-2014-qra.pdf "/>
    <hyperlink ref="B24" r:id="rId17" display="http://cdn.exxonmobil.com/~/media/Datasets/Investor%20earnings/2014/1q/news_release_earnings_1q14.pdf "/>
    <hyperlink ref="B45" r:id="rId18" display="https://www.cdp.net/CDPResults/companies-carbon-pricing-2013.pdf "/>
    <hyperlink ref="B13" r:id="rId19" display="http://www.conocophillips.com/investor-relations/investor-presentations/Documents/4Q13%20Earnings%20Release-FINAL%201-30-2014.pdf"/>
    <hyperlink ref="B23" r:id="rId20" display="http://www.conocophillips.com/investor-relations/Company%20Reports/2013%20Annual%20Report.html"/>
    <hyperlink ref="B21" r:id="rId21" display="http://investor.chevron.com/phoenix.zhtml?c=130102&amp;p=irol-EventDetails&amp;EventId=5128401 "/>
  </hyperlinks>
  <printOptions gridLines="1"/>
  <pageMargins left="0.7" right="0.7" top="0.75" bottom="0.75" header="0.3" footer="0.3"/>
  <pageSetup blackAndWhite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Manning</dc:creator>
  <cp:keywords/>
  <dc:description/>
  <cp:lastModifiedBy>Eliot Sasaki</cp:lastModifiedBy>
  <cp:lastPrinted>2014-05-01T15:23:59Z</cp:lastPrinted>
  <dcterms:created xsi:type="dcterms:W3CDTF">2014-04-01T17:44:23Z</dcterms:created>
  <dcterms:modified xsi:type="dcterms:W3CDTF">2014-05-05T16:28:07Z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